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книга_1'!$B$1:$U$179</definedName>
  </definedNames>
  <calcPr fullCalcOnLoad="1"/>
</workbook>
</file>

<file path=xl/sharedStrings.xml><?xml version="1.0" encoding="utf-8"?>
<sst xmlns="http://schemas.openxmlformats.org/spreadsheetml/2006/main" count="188" uniqueCount="62">
  <si>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</si>
  <si>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</si>
  <si>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</si>
  <si>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</si>
  <si>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</si>
  <si>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</si>
  <si>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</si>
  <si>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</si>
  <si>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</si>
  <si>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</si>
  <si>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</si>
  <si>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</si>
  <si>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</si>
  <si>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</si>
  <si>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</si>
  <si>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</si>
  <si>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</si>
  <si>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</si>
  <si>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</si>
  <si>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</si>
  <si>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</si>
  <si>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</si>
  <si>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</si>
  <si>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</si>
  <si>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</si>
  <si>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</si>
  <si>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</si>
  <si>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</si>
  <si>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</si>
  <si>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</si>
  <si>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</si>
  <si>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</si>
  <si>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</si>
  <si>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</si>
  <si>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</si>
  <si>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</si>
  <si>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</si>
  <si>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</si>
  <si>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</si>
  <si>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</si>
  <si>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</si>
  <si>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</si>
  <si>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</si>
  <si>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</si>
  <si>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</si>
  <si>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</si>
  <si>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</si>
  <si>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</si>
  <si>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Муниципальный контракт № 01300020/00171100 от 23.03.2020 кредитор: ПАО Сбербанк России  Дата погашения 22.03.2022 г. Без обеспечения</t>
  </si>
  <si>
    <t>апрель</t>
  </si>
  <si>
    <t>май</t>
  </si>
  <si>
    <t>июнь</t>
  </si>
  <si>
    <t>6.95942987446186%</t>
  </si>
  <si>
    <t>июль</t>
  </si>
  <si>
    <t>август</t>
  </si>
  <si>
    <t>Муниципальный контракт № 5/2020 от 28.07.2020 кредитор: ПАО Сбербанк России  Дата погашения 27.07.2021 г. Без обеспечения</t>
  </si>
  <si>
    <t>сентябрь</t>
  </si>
  <si>
    <t>октябрь</t>
  </si>
  <si>
    <t>ноябрь</t>
  </si>
  <si>
    <t>на 31.12.2020г</t>
  </si>
  <si>
    <t>Муниципальный контракт № 6/2020 от 25.12.2020 кредитор: ПАО Сбербанк России  Дата погашения 24.12.2021 г. Без обеспечения</t>
  </si>
  <si>
    <t>декабрь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</si>
</sst>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92"/>
  <sheetViews>
    <sheetView tabSelected="1" view="pageBreakPreview" zoomScaleNormal="75" zoomScaleSheetLayoutView="100" workbookViewId="0" topLeftCell="B175">
      <selection activeCell="J94" sqref="J94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4" t="s">
        <v>0</v>
      </c>
      <c r="I1" s="104"/>
      <c r="J1" s="104"/>
      <c r="K1" s="104"/>
      <c r="L1" s="104"/>
      <c r="M1" s="10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6" t="s">
        <v>1</v>
      </c>
      <c r="I2" s="106"/>
      <c r="J2" s="106"/>
      <c r="K2" s="106"/>
      <c r="L2" s="106"/>
      <c r="M2" s="10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4" t="s">
        <v>59</v>
      </c>
      <c r="K3" s="10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1" t="s">
        <v>2</v>
      </c>
      <c r="C4" s="110" t="s">
        <v>3</v>
      </c>
      <c r="D4" s="110"/>
      <c r="E4" s="110"/>
      <c r="F4" s="110"/>
      <c r="G4" s="110"/>
      <c r="H4" s="105" t="s">
        <v>4</v>
      </c>
      <c r="I4" s="105"/>
      <c r="J4" s="105"/>
      <c r="K4" s="105"/>
      <c r="L4" s="105"/>
      <c r="M4" s="105"/>
      <c r="N4" s="20"/>
      <c r="O4" s="21" t="s">
        <v>5</v>
      </c>
      <c r="P4" s="21"/>
      <c r="Q4" s="21"/>
      <c r="R4" s="21"/>
      <c r="S4" s="21"/>
    </row>
    <row r="5" spans="2:19" ht="45" customHeight="1">
      <c r="B5" s="11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2" t="s">
        <v>15</v>
      </c>
      <c r="C7" s="113"/>
      <c r="D7" s="113"/>
      <c r="E7" s="11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43896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>
        <v>0</v>
      </c>
      <c r="J12" s="32">
        <v>281086.07</v>
      </c>
      <c r="K12" s="32">
        <v>281086.07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43917</v>
      </c>
      <c r="C13" s="41">
        <v>43000000</v>
      </c>
      <c r="D13" s="41">
        <v>0</v>
      </c>
      <c r="E13" s="41">
        <v>20000000</v>
      </c>
      <c r="F13" s="32">
        <v>20000000</v>
      </c>
      <c r="G13" s="32">
        <v>0</v>
      </c>
      <c r="H13" s="88">
        <v>0.0825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43921</v>
      </c>
      <c r="C14" s="41">
        <v>23000000</v>
      </c>
      <c r="D14" s="41">
        <v>0</v>
      </c>
      <c r="E14" s="41">
        <v>23000000</v>
      </c>
      <c r="F14" s="32">
        <v>0</v>
      </c>
      <c r="G14" s="32">
        <v>0</v>
      </c>
      <c r="H14" s="88">
        <v>0.0825</v>
      </c>
      <c r="I14" s="32">
        <v>0</v>
      </c>
      <c r="J14" s="32">
        <v>282438.52</v>
      </c>
      <c r="K14" s="32">
        <v>282438.52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/>
      <c r="D15" s="41">
        <v>0</v>
      </c>
      <c r="E15" s="41">
        <v>43000000</v>
      </c>
      <c r="F15" s="32">
        <v>0</v>
      </c>
      <c r="G15" s="32">
        <v>0</v>
      </c>
      <c r="H15" s="88">
        <v>0.0825</v>
      </c>
      <c r="I15" s="32"/>
      <c r="J15" s="32">
        <f>SUM(J10:J14)</f>
        <v>863995.9</v>
      </c>
      <c r="K15" s="32">
        <f>SUM(K10:K14)</f>
        <v>863995.9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5000000</v>
      </c>
      <c r="D18" s="41">
        <v>0</v>
      </c>
      <c r="E18" s="41">
        <v>0</v>
      </c>
      <c r="F18" s="32">
        <v>5000000</v>
      </c>
      <c r="G18" s="32">
        <v>0</v>
      </c>
      <c r="H18" s="93">
        <v>0.099350328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43867</v>
      </c>
      <c r="C19" s="41">
        <v>5000000</v>
      </c>
      <c r="D19" s="41">
        <v>0</v>
      </c>
      <c r="E19" s="41">
        <v>0</v>
      </c>
      <c r="F19" s="32">
        <v>5000000</v>
      </c>
      <c r="G19" s="32">
        <v>0</v>
      </c>
      <c r="H19" s="93">
        <v>0.099350328</v>
      </c>
      <c r="I19" s="32">
        <v>0</v>
      </c>
      <c r="J19" s="32">
        <v>42074.59</v>
      </c>
      <c r="K19" s="32">
        <v>42074.59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43896</v>
      </c>
      <c r="C20" s="41">
        <v>5000000</v>
      </c>
      <c r="D20" s="41">
        <v>0</v>
      </c>
      <c r="E20" s="41">
        <v>0</v>
      </c>
      <c r="F20" s="32">
        <v>5000000</v>
      </c>
      <c r="G20" s="32">
        <v>0</v>
      </c>
      <c r="H20" s="93">
        <v>0.099350328</v>
      </c>
      <c r="I20" s="32">
        <v>0</v>
      </c>
      <c r="J20" s="32">
        <v>39360.1</v>
      </c>
      <c r="K20" s="32">
        <v>39360.1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43917</v>
      </c>
      <c r="C21" s="41">
        <v>5000000</v>
      </c>
      <c r="D21" s="41">
        <v>0</v>
      </c>
      <c r="E21" s="41">
        <v>5000000</v>
      </c>
      <c r="F21" s="32">
        <v>0</v>
      </c>
      <c r="G21" s="32">
        <v>0</v>
      </c>
      <c r="H21" s="93">
        <v>0.099350328</v>
      </c>
      <c r="I21" s="32">
        <v>0</v>
      </c>
      <c r="J21" s="32">
        <v>36645.61</v>
      </c>
      <c r="K21" s="32">
        <v>36645.61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/>
      <c r="D22" s="41">
        <v>0</v>
      </c>
      <c r="E22" s="41">
        <v>5000000</v>
      </c>
      <c r="F22" s="32">
        <v>0</v>
      </c>
      <c r="G22" s="32">
        <v>0</v>
      </c>
      <c r="H22" s="93">
        <v>0.099350328</v>
      </c>
      <c r="I22" s="32">
        <v>0</v>
      </c>
      <c r="J22" s="32">
        <f>SUM(J18:J21)</f>
        <v>118080.3</v>
      </c>
      <c r="K22" s="32">
        <f>SUM(K18:K21)</f>
        <v>118080.3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43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ht="27.75" customHeight="1">
      <c r="B24" s="38" t="s">
        <v>16</v>
      </c>
      <c r="C24" s="39"/>
      <c r="D24" s="90"/>
      <c r="E24" s="39"/>
      <c r="F24" s="39"/>
      <c r="G24" s="39"/>
      <c r="H24" s="83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</row>
    <row r="25" spans="2:19" ht="27.75" customHeight="1">
      <c r="B25" s="94" t="s">
        <v>35</v>
      </c>
      <c r="C25" s="89">
        <v>30000000</v>
      </c>
      <c r="D25" s="89">
        <v>0</v>
      </c>
      <c r="E25" s="89">
        <v>0</v>
      </c>
      <c r="F25" s="89">
        <v>30000000</v>
      </c>
      <c r="G25" s="39">
        <v>0</v>
      </c>
      <c r="H25" s="95">
        <v>0.0951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2:19" ht="27.75" customHeight="1">
      <c r="B26" s="94">
        <v>43867</v>
      </c>
      <c r="C26" s="89">
        <v>30000000</v>
      </c>
      <c r="D26" s="89">
        <v>0</v>
      </c>
      <c r="E26" s="89">
        <v>0</v>
      </c>
      <c r="F26" s="89">
        <v>30000000</v>
      </c>
      <c r="G26" s="39">
        <v>0</v>
      </c>
      <c r="H26" s="95">
        <v>0.0951</v>
      </c>
      <c r="I26" s="39">
        <v>0</v>
      </c>
      <c r="J26" s="89">
        <v>241647.54</v>
      </c>
      <c r="K26" s="89">
        <v>241647.54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2:19" ht="27.75" customHeight="1">
      <c r="B27" s="94">
        <v>43896</v>
      </c>
      <c r="C27" s="89">
        <v>30000000</v>
      </c>
      <c r="D27" s="89">
        <v>0</v>
      </c>
      <c r="E27" s="89">
        <v>0</v>
      </c>
      <c r="F27" s="89">
        <v>30000000</v>
      </c>
      <c r="G27" s="39">
        <v>0</v>
      </c>
      <c r="H27" s="95">
        <v>0.0951</v>
      </c>
      <c r="I27" s="39">
        <v>0</v>
      </c>
      <c r="J27" s="89">
        <v>226057.38</v>
      </c>
      <c r="K27" s="89">
        <v>226057.38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2:20" ht="27.75" customHeight="1">
      <c r="B28" s="94">
        <v>43930</v>
      </c>
      <c r="C28" s="89">
        <v>30000000</v>
      </c>
      <c r="D28" s="89">
        <v>0</v>
      </c>
      <c r="E28" s="89">
        <v>0</v>
      </c>
      <c r="F28" s="89">
        <v>30000000</v>
      </c>
      <c r="G28" s="39">
        <v>0</v>
      </c>
      <c r="H28" s="95">
        <v>0.0951</v>
      </c>
      <c r="I28" s="39">
        <v>0</v>
      </c>
      <c r="J28" s="89">
        <v>241647.54</v>
      </c>
      <c r="K28" s="89">
        <v>241647.54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6">
        <v>0</v>
      </c>
    </row>
    <row r="29" spans="2:20" ht="27.75" customHeight="1">
      <c r="B29" s="94">
        <v>43957</v>
      </c>
      <c r="C29" s="89">
        <v>30000000</v>
      </c>
      <c r="D29" s="89">
        <v>0</v>
      </c>
      <c r="E29" s="89">
        <v>0</v>
      </c>
      <c r="F29" s="89">
        <v>30000000</v>
      </c>
      <c r="G29" s="39">
        <v>0</v>
      </c>
      <c r="H29" s="95">
        <v>0.0951</v>
      </c>
      <c r="I29" s="39">
        <v>0</v>
      </c>
      <c r="J29" s="89">
        <v>233852.46</v>
      </c>
      <c r="K29" s="89">
        <v>233852.46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6"/>
    </row>
    <row r="30" spans="2:20" ht="27.75" customHeight="1">
      <c r="B30" s="94">
        <v>43990</v>
      </c>
      <c r="C30" s="89">
        <v>30000000</v>
      </c>
      <c r="D30" s="89">
        <v>0</v>
      </c>
      <c r="E30" s="89">
        <v>0</v>
      </c>
      <c r="F30" s="89">
        <v>30000000</v>
      </c>
      <c r="G30" s="39">
        <v>0</v>
      </c>
      <c r="H30" s="95">
        <v>0.0951</v>
      </c>
      <c r="I30" s="39">
        <v>0</v>
      </c>
      <c r="J30" s="89">
        <v>241647.54</v>
      </c>
      <c r="K30" s="89">
        <v>241647.54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6"/>
    </row>
    <row r="31" spans="2:20" ht="27.75" customHeight="1">
      <c r="B31" s="94">
        <v>44022</v>
      </c>
      <c r="C31" s="89">
        <v>30000000</v>
      </c>
      <c r="D31" s="89">
        <v>0</v>
      </c>
      <c r="E31" s="89">
        <v>0</v>
      </c>
      <c r="F31" s="89">
        <v>30000000</v>
      </c>
      <c r="G31" s="39">
        <v>0</v>
      </c>
      <c r="H31" s="95">
        <v>0.0951</v>
      </c>
      <c r="I31" s="39">
        <v>0</v>
      </c>
      <c r="J31" s="89">
        <v>33852.46</v>
      </c>
      <c r="K31" s="89">
        <v>33852.46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6"/>
    </row>
    <row r="32" spans="2:20" ht="27.75" customHeight="1">
      <c r="B32" s="94">
        <v>44025</v>
      </c>
      <c r="C32" s="89">
        <v>30000000</v>
      </c>
      <c r="D32" s="89">
        <v>0</v>
      </c>
      <c r="E32" s="89">
        <v>0</v>
      </c>
      <c r="F32" s="89">
        <v>30000000</v>
      </c>
      <c r="G32" s="39">
        <v>0</v>
      </c>
      <c r="H32" s="95">
        <v>0.0951</v>
      </c>
      <c r="I32" s="39">
        <v>0</v>
      </c>
      <c r="J32" s="89">
        <v>200000</v>
      </c>
      <c r="K32" s="89">
        <v>200000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6"/>
    </row>
    <row r="33" spans="2:20" ht="27.75" customHeight="1">
      <c r="B33" s="94">
        <v>44025</v>
      </c>
      <c r="C33" s="89">
        <v>30000000</v>
      </c>
      <c r="D33" s="89">
        <v>0</v>
      </c>
      <c r="E33" s="89">
        <v>0</v>
      </c>
      <c r="F33" s="89">
        <v>30000000</v>
      </c>
      <c r="G33" s="39">
        <v>0</v>
      </c>
      <c r="H33" s="95">
        <v>0.0951</v>
      </c>
      <c r="I33" s="39">
        <v>0</v>
      </c>
      <c r="J33" s="89">
        <v>60</v>
      </c>
      <c r="K33" s="89">
        <v>60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6"/>
    </row>
    <row r="34" spans="2:20" ht="27.75" customHeight="1">
      <c r="B34" s="94">
        <v>44032</v>
      </c>
      <c r="C34" s="89">
        <v>30000000</v>
      </c>
      <c r="D34" s="89">
        <v>0</v>
      </c>
      <c r="E34" s="89">
        <v>0</v>
      </c>
      <c r="F34" s="89">
        <v>30000000</v>
      </c>
      <c r="G34" s="39">
        <v>0</v>
      </c>
      <c r="H34" s="95">
        <v>0.0951</v>
      </c>
      <c r="I34" s="39">
        <v>0</v>
      </c>
      <c r="J34" s="89">
        <v>30</v>
      </c>
      <c r="K34" s="89">
        <v>30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6"/>
    </row>
    <row r="35" spans="2:20" ht="27.75" customHeight="1">
      <c r="B35" s="94">
        <v>44050</v>
      </c>
      <c r="C35" s="89">
        <v>30000000</v>
      </c>
      <c r="D35" s="89">
        <v>0</v>
      </c>
      <c r="E35" s="89">
        <v>0</v>
      </c>
      <c r="F35" s="89">
        <v>30000000</v>
      </c>
      <c r="G35" s="39">
        <v>0</v>
      </c>
      <c r="H35" s="95">
        <v>0.0951</v>
      </c>
      <c r="I35" s="39">
        <v>0</v>
      </c>
      <c r="J35" s="89">
        <v>241647.54</v>
      </c>
      <c r="K35" s="89">
        <v>241647.54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6"/>
    </row>
    <row r="36" spans="2:20" ht="27.75" customHeight="1">
      <c r="B36" s="94">
        <v>44083</v>
      </c>
      <c r="C36" s="89">
        <v>30000000</v>
      </c>
      <c r="D36" s="89">
        <v>0</v>
      </c>
      <c r="E36" s="89">
        <v>0</v>
      </c>
      <c r="F36" s="89">
        <v>30000000</v>
      </c>
      <c r="G36" s="39">
        <v>0</v>
      </c>
      <c r="H36" s="95">
        <v>0.0951</v>
      </c>
      <c r="I36" s="39">
        <v>0</v>
      </c>
      <c r="J36" s="89">
        <v>241647.54</v>
      </c>
      <c r="K36" s="89">
        <v>241647.54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6"/>
    </row>
    <row r="37" spans="2:20" ht="27.75" customHeight="1">
      <c r="B37" s="94">
        <v>44113</v>
      </c>
      <c r="C37" s="89">
        <v>30000000</v>
      </c>
      <c r="D37" s="89">
        <v>0</v>
      </c>
      <c r="E37" s="89">
        <v>0</v>
      </c>
      <c r="F37" s="89">
        <v>30000000</v>
      </c>
      <c r="G37" s="39">
        <v>0</v>
      </c>
      <c r="H37" s="95">
        <v>0.0951</v>
      </c>
      <c r="I37" s="39">
        <v>0</v>
      </c>
      <c r="J37" s="89">
        <v>233852.46</v>
      </c>
      <c r="K37" s="89">
        <v>233852.46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6"/>
    </row>
    <row r="38" spans="2:20" ht="27.75" customHeight="1">
      <c r="B38" s="94">
        <v>44144</v>
      </c>
      <c r="C38" s="89">
        <v>30000000</v>
      </c>
      <c r="D38" s="89">
        <v>0</v>
      </c>
      <c r="E38" s="89">
        <v>0</v>
      </c>
      <c r="F38" s="89">
        <v>30000000</v>
      </c>
      <c r="G38" s="39">
        <v>0</v>
      </c>
      <c r="H38" s="95">
        <v>0.0951</v>
      </c>
      <c r="I38" s="39">
        <v>0</v>
      </c>
      <c r="J38" s="89">
        <v>241647.54</v>
      </c>
      <c r="K38" s="89">
        <v>241647.54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6"/>
    </row>
    <row r="39" spans="2:20" ht="27.75" customHeight="1">
      <c r="B39" s="94">
        <v>44174</v>
      </c>
      <c r="C39" s="89">
        <v>30000000</v>
      </c>
      <c r="D39" s="89">
        <v>0</v>
      </c>
      <c r="E39" s="89">
        <v>0</v>
      </c>
      <c r="F39" s="89">
        <v>30000000</v>
      </c>
      <c r="G39" s="39">
        <v>0</v>
      </c>
      <c r="H39" s="95">
        <v>0.0951</v>
      </c>
      <c r="I39" s="39">
        <v>0</v>
      </c>
      <c r="J39" s="89">
        <v>233852.46</v>
      </c>
      <c r="K39" s="89">
        <v>233852.46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6"/>
    </row>
    <row r="40" spans="2:20" ht="27.75" customHeight="1">
      <c r="B40" s="94">
        <v>44195</v>
      </c>
      <c r="C40" s="89">
        <v>30000000</v>
      </c>
      <c r="D40" s="89">
        <v>0</v>
      </c>
      <c r="E40" s="89">
        <v>0</v>
      </c>
      <c r="F40" s="89">
        <v>30000000</v>
      </c>
      <c r="G40" s="39">
        <v>0</v>
      </c>
      <c r="H40" s="95">
        <v>0.0951</v>
      </c>
      <c r="I40" s="39">
        <v>0</v>
      </c>
      <c r="J40" s="89">
        <v>241647.54</v>
      </c>
      <c r="K40" s="89">
        <v>241647.54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6"/>
    </row>
    <row r="41" spans="2:20" ht="27.75" customHeight="1">
      <c r="B41" s="38" t="s">
        <v>36</v>
      </c>
      <c r="C41" s="89">
        <v>30000000</v>
      </c>
      <c r="D41" s="89">
        <v>0</v>
      </c>
      <c r="E41" s="89">
        <v>0</v>
      </c>
      <c r="F41" s="89">
        <v>30000000</v>
      </c>
      <c r="G41" s="38">
        <v>0</v>
      </c>
      <c r="H41" s="95">
        <v>0.0951</v>
      </c>
      <c r="I41" s="39">
        <v>0</v>
      </c>
      <c r="J41" s="89">
        <f>SUM(J25:J40)</f>
        <v>2853090</v>
      </c>
      <c r="K41" s="89">
        <f>SUM(K25:K40)</f>
        <v>2853090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6">
        <v>0</v>
      </c>
    </row>
    <row r="42" spans="2:20" ht="27.75" customHeight="1">
      <c r="B42" s="38" t="s">
        <v>46</v>
      </c>
      <c r="C42" s="39"/>
      <c r="D42" s="89"/>
      <c r="E42" s="89"/>
      <c r="F42" s="89"/>
      <c r="G42" s="38"/>
      <c r="H42" s="95"/>
      <c r="I42" s="39"/>
      <c r="J42" s="89"/>
      <c r="K42" s="89"/>
      <c r="L42" s="39"/>
      <c r="M42" s="39"/>
      <c r="N42" s="40"/>
      <c r="O42" s="39"/>
      <c r="P42" s="39"/>
      <c r="Q42" s="39"/>
      <c r="R42" s="39"/>
      <c r="S42" s="39"/>
      <c r="T42" s="97"/>
    </row>
    <row r="43" spans="2:20" ht="27.75" customHeight="1">
      <c r="B43" s="38" t="s">
        <v>16</v>
      </c>
      <c r="C43" s="39"/>
      <c r="D43" s="89"/>
      <c r="E43" s="89"/>
      <c r="F43" s="89"/>
      <c r="G43" s="38"/>
      <c r="H43" s="95"/>
      <c r="I43" s="39"/>
      <c r="J43" s="89"/>
      <c r="K43" s="89"/>
      <c r="L43" s="39"/>
      <c r="M43" s="39"/>
      <c r="N43" s="40"/>
      <c r="O43" s="39"/>
      <c r="P43" s="39"/>
      <c r="Q43" s="39"/>
      <c r="R43" s="39"/>
      <c r="S43" s="39"/>
      <c r="T43" s="97"/>
    </row>
    <row r="44" spans="2:20" ht="27.75" customHeight="1">
      <c r="B44" s="94" t="s">
        <v>35</v>
      </c>
      <c r="C44" s="89">
        <v>10000000</v>
      </c>
      <c r="D44" s="89"/>
      <c r="E44" s="89">
        <v>0</v>
      </c>
      <c r="F44" s="89">
        <v>10000000</v>
      </c>
      <c r="G44" s="38">
        <v>0</v>
      </c>
      <c r="H44" s="98">
        <v>0.084218</v>
      </c>
      <c r="I44" s="39">
        <v>0</v>
      </c>
      <c r="J44" s="89">
        <v>0</v>
      </c>
      <c r="K44" s="89">
        <v>0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7"/>
    </row>
    <row r="45" spans="2:20" ht="27.75" customHeight="1">
      <c r="B45" s="94">
        <v>43867</v>
      </c>
      <c r="C45" s="89">
        <v>10000000</v>
      </c>
      <c r="D45" s="89">
        <v>0</v>
      </c>
      <c r="E45" s="89">
        <v>0</v>
      </c>
      <c r="F45" s="89">
        <v>10000000</v>
      </c>
      <c r="G45" s="38">
        <v>0</v>
      </c>
      <c r="H45" s="98">
        <v>0.084218</v>
      </c>
      <c r="I45" s="39">
        <v>0</v>
      </c>
      <c r="J45" s="89">
        <v>71332.19</v>
      </c>
      <c r="K45" s="89">
        <v>71332.19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7"/>
    </row>
    <row r="46" spans="2:20" ht="27.75" customHeight="1">
      <c r="B46" s="94">
        <v>43896</v>
      </c>
      <c r="C46" s="89">
        <v>10000000</v>
      </c>
      <c r="D46" s="89">
        <v>0</v>
      </c>
      <c r="E46" s="89">
        <v>0</v>
      </c>
      <c r="F46" s="89">
        <v>10000000</v>
      </c>
      <c r="G46" s="38">
        <v>0</v>
      </c>
      <c r="H46" s="98">
        <v>0.084218</v>
      </c>
      <c r="I46" s="39">
        <v>0</v>
      </c>
      <c r="J46" s="89">
        <v>66730.11</v>
      </c>
      <c r="K46" s="89">
        <v>66730.11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97"/>
    </row>
    <row r="47" spans="2:20" ht="27.75" customHeight="1">
      <c r="B47" s="94">
        <v>43930</v>
      </c>
      <c r="C47" s="89">
        <v>10000000</v>
      </c>
      <c r="D47" s="89">
        <v>0</v>
      </c>
      <c r="E47" s="89">
        <v>0</v>
      </c>
      <c r="F47" s="89">
        <v>10000000</v>
      </c>
      <c r="G47" s="38">
        <v>0</v>
      </c>
      <c r="H47" s="98">
        <v>0.084218</v>
      </c>
      <c r="I47" s="39">
        <v>0</v>
      </c>
      <c r="J47" s="89">
        <v>71332.19</v>
      </c>
      <c r="K47" s="89">
        <v>71332.19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7">
        <v>0</v>
      </c>
    </row>
    <row r="48" spans="2:20" ht="27.75" customHeight="1">
      <c r="B48" s="94">
        <v>43957</v>
      </c>
      <c r="C48" s="89">
        <v>10000000</v>
      </c>
      <c r="D48" s="89">
        <v>0</v>
      </c>
      <c r="E48" s="89">
        <v>0</v>
      </c>
      <c r="F48" s="89">
        <v>10000000</v>
      </c>
      <c r="G48" s="38">
        <v>0</v>
      </c>
      <c r="H48" s="98">
        <v>0.084218</v>
      </c>
      <c r="I48" s="39">
        <v>0</v>
      </c>
      <c r="J48" s="89">
        <v>69031.14</v>
      </c>
      <c r="K48" s="89">
        <v>69031.14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7">
        <v>0</v>
      </c>
    </row>
    <row r="49" spans="2:20" ht="27.75" customHeight="1">
      <c r="B49" s="94">
        <v>43990</v>
      </c>
      <c r="C49" s="89">
        <v>10000000</v>
      </c>
      <c r="D49" s="89">
        <v>0</v>
      </c>
      <c r="E49" s="89">
        <v>0</v>
      </c>
      <c r="F49" s="89">
        <v>10000000</v>
      </c>
      <c r="G49" s="38">
        <v>0</v>
      </c>
      <c r="H49" s="98">
        <v>0.084218</v>
      </c>
      <c r="I49" s="39">
        <v>0</v>
      </c>
      <c r="J49" s="89">
        <v>71332.19</v>
      </c>
      <c r="K49" s="89">
        <v>71332.19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7">
        <v>0</v>
      </c>
    </row>
    <row r="50" spans="2:20" ht="27.75" customHeight="1">
      <c r="B50" s="94">
        <v>44022</v>
      </c>
      <c r="C50" s="89">
        <v>10000000</v>
      </c>
      <c r="D50" s="89">
        <v>0</v>
      </c>
      <c r="E50" s="89">
        <v>0</v>
      </c>
      <c r="F50" s="89">
        <v>10000000</v>
      </c>
      <c r="G50" s="38">
        <v>0</v>
      </c>
      <c r="H50" s="98">
        <v>0.084218</v>
      </c>
      <c r="I50" s="39">
        <v>0</v>
      </c>
      <c r="J50" s="89">
        <v>69031.15</v>
      </c>
      <c r="K50" s="89">
        <v>69031.15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7"/>
    </row>
    <row r="51" spans="2:20" ht="27.75" customHeight="1">
      <c r="B51" s="94">
        <v>44049</v>
      </c>
      <c r="C51" s="89">
        <v>10000000</v>
      </c>
      <c r="D51" s="89">
        <v>0</v>
      </c>
      <c r="E51" s="89">
        <v>10000000</v>
      </c>
      <c r="F51" s="89">
        <v>0</v>
      </c>
      <c r="G51" s="38"/>
      <c r="H51" s="98">
        <v>0.084218</v>
      </c>
      <c r="I51" s="39">
        <v>0</v>
      </c>
      <c r="J51" s="89">
        <v>85138.41</v>
      </c>
      <c r="K51" s="89">
        <v>85138.41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7"/>
    </row>
    <row r="52" spans="2:20" ht="27.75" customHeight="1">
      <c r="B52" s="38" t="s">
        <v>36</v>
      </c>
      <c r="C52" s="89">
        <v>10000000</v>
      </c>
      <c r="D52" s="89"/>
      <c r="E52" s="89">
        <v>10000000</v>
      </c>
      <c r="F52" s="89">
        <v>0</v>
      </c>
      <c r="G52" s="38"/>
      <c r="H52" s="95"/>
      <c r="I52" s="39"/>
      <c r="J52" s="89">
        <f>SUM(J44:J51)</f>
        <v>503927.38</v>
      </c>
      <c r="K52" s="89">
        <f>SUM(K44:K51)</f>
        <v>503927.38</v>
      </c>
      <c r="L52" s="39"/>
      <c r="M52" s="39"/>
      <c r="N52" s="40"/>
      <c r="O52" s="39"/>
      <c r="P52" s="39"/>
      <c r="Q52" s="39"/>
      <c r="R52" s="39"/>
      <c r="S52" s="39"/>
      <c r="T52" s="97"/>
    </row>
    <row r="53" spans="2:20" ht="27.75" customHeight="1">
      <c r="B53" s="38" t="s">
        <v>47</v>
      </c>
      <c r="C53" s="39"/>
      <c r="D53" s="89"/>
      <c r="E53" s="89"/>
      <c r="F53" s="89"/>
      <c r="G53" s="38"/>
      <c r="H53" s="95"/>
      <c r="I53" s="39"/>
      <c r="J53" s="89"/>
      <c r="K53" s="89"/>
      <c r="L53" s="39"/>
      <c r="M53" s="39"/>
      <c r="N53" s="40"/>
      <c r="O53" s="39"/>
      <c r="P53" s="39"/>
      <c r="Q53" s="39"/>
      <c r="R53" s="39"/>
      <c r="S53" s="39"/>
      <c r="T53" s="97"/>
    </row>
    <row r="54" spans="2:20" ht="27.75" customHeight="1">
      <c r="B54" s="94" t="s">
        <v>35</v>
      </c>
      <c r="C54" s="89">
        <v>10000000</v>
      </c>
      <c r="D54" s="89">
        <v>0</v>
      </c>
      <c r="E54" s="89">
        <v>0</v>
      </c>
      <c r="F54" s="89">
        <v>10000000</v>
      </c>
      <c r="G54" s="38">
        <v>0</v>
      </c>
      <c r="H54" s="100">
        <v>0.081979772105</v>
      </c>
      <c r="I54" s="39">
        <v>0</v>
      </c>
      <c r="J54" s="89">
        <v>0</v>
      </c>
      <c r="K54" s="89">
        <v>0</v>
      </c>
      <c r="L54" s="39">
        <v>0</v>
      </c>
      <c r="M54" s="39">
        <v>0</v>
      </c>
      <c r="N54" s="40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97"/>
    </row>
    <row r="55" spans="2:20" ht="27.75" customHeight="1">
      <c r="B55" s="94">
        <v>43867</v>
      </c>
      <c r="C55" s="89">
        <v>10000000</v>
      </c>
      <c r="D55" s="89">
        <v>0</v>
      </c>
      <c r="E55" s="89">
        <v>0</v>
      </c>
      <c r="F55" s="89">
        <v>10000000</v>
      </c>
      <c r="G55" s="38">
        <v>0</v>
      </c>
      <c r="H55" s="100">
        <v>0.081979772105</v>
      </c>
      <c r="I55" s="39">
        <v>0</v>
      </c>
      <c r="J55" s="89">
        <v>69436.43</v>
      </c>
      <c r="K55" s="89">
        <v>69436.43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7"/>
    </row>
    <row r="56" spans="2:20" ht="27.75" customHeight="1">
      <c r="B56" s="94">
        <v>43896</v>
      </c>
      <c r="C56" s="89">
        <v>10000000</v>
      </c>
      <c r="D56" s="89">
        <v>0</v>
      </c>
      <c r="E56" s="89">
        <v>0</v>
      </c>
      <c r="F56" s="89">
        <v>10000000</v>
      </c>
      <c r="G56" s="38">
        <v>0</v>
      </c>
      <c r="H56" s="100">
        <v>0.081979772105</v>
      </c>
      <c r="I56" s="39">
        <v>0</v>
      </c>
      <c r="J56" s="89">
        <v>64956.66</v>
      </c>
      <c r="K56" s="89">
        <v>64956.66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7"/>
    </row>
    <row r="57" spans="2:20" ht="27.75" customHeight="1">
      <c r="B57" s="94">
        <v>43930</v>
      </c>
      <c r="C57" s="89">
        <v>10000000</v>
      </c>
      <c r="D57" s="89">
        <v>0</v>
      </c>
      <c r="E57" s="89">
        <v>0</v>
      </c>
      <c r="F57" s="89">
        <v>10000000</v>
      </c>
      <c r="G57" s="38">
        <v>0</v>
      </c>
      <c r="H57" s="100">
        <v>0.081979772105</v>
      </c>
      <c r="I57" s="39">
        <v>0</v>
      </c>
      <c r="J57" s="89">
        <v>69436.43</v>
      </c>
      <c r="K57" s="89">
        <v>69436.43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7"/>
    </row>
    <row r="58" spans="2:20" ht="27.75" customHeight="1">
      <c r="B58" s="94">
        <v>43957</v>
      </c>
      <c r="C58" s="89">
        <v>10000000</v>
      </c>
      <c r="D58" s="89">
        <v>0</v>
      </c>
      <c r="E58" s="89">
        <v>0</v>
      </c>
      <c r="F58" s="89">
        <v>10000000</v>
      </c>
      <c r="G58" s="38">
        <v>0</v>
      </c>
      <c r="H58" s="100">
        <v>0.081979772105</v>
      </c>
      <c r="I58" s="39">
        <v>0</v>
      </c>
      <c r="J58" s="89">
        <v>67196.53</v>
      </c>
      <c r="K58" s="89">
        <v>67196.53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97"/>
    </row>
    <row r="59" spans="2:20" ht="27.75" customHeight="1">
      <c r="B59" s="94">
        <v>43963</v>
      </c>
      <c r="C59" s="89">
        <v>10000000</v>
      </c>
      <c r="D59" s="89">
        <v>0</v>
      </c>
      <c r="E59" s="89">
        <v>0</v>
      </c>
      <c r="F59" s="89">
        <v>10000000</v>
      </c>
      <c r="G59" s="38">
        <v>0</v>
      </c>
      <c r="H59" s="100">
        <v>0.081979772105</v>
      </c>
      <c r="I59" s="39">
        <v>0</v>
      </c>
      <c r="J59" s="89">
        <v>0.01</v>
      </c>
      <c r="K59" s="89">
        <v>0.01</v>
      </c>
      <c r="L59" s="39">
        <v>0</v>
      </c>
      <c r="M59" s="39">
        <v>0</v>
      </c>
      <c r="N59" s="40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97"/>
    </row>
    <row r="60" spans="2:20" ht="27.75" customHeight="1">
      <c r="B60" s="94">
        <v>43990</v>
      </c>
      <c r="C60" s="89">
        <v>10000000</v>
      </c>
      <c r="D60" s="89">
        <v>0</v>
      </c>
      <c r="E60" s="89">
        <v>0</v>
      </c>
      <c r="F60" s="89">
        <v>10000000</v>
      </c>
      <c r="G60" s="38">
        <v>0</v>
      </c>
      <c r="H60" s="100">
        <v>0.081979772105</v>
      </c>
      <c r="I60" s="39">
        <v>0</v>
      </c>
      <c r="J60" s="89">
        <v>69436.43</v>
      </c>
      <c r="K60" s="89">
        <v>69436.43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7"/>
    </row>
    <row r="61" spans="2:20" ht="27.75" customHeight="1">
      <c r="B61" s="94">
        <v>44022</v>
      </c>
      <c r="C61" s="89">
        <v>10000000</v>
      </c>
      <c r="D61" s="89">
        <v>0</v>
      </c>
      <c r="E61" s="89">
        <v>0</v>
      </c>
      <c r="F61" s="89">
        <v>10000000</v>
      </c>
      <c r="G61" s="38">
        <v>0</v>
      </c>
      <c r="H61" s="100">
        <v>0.081979772105</v>
      </c>
      <c r="I61" s="39">
        <v>0</v>
      </c>
      <c r="J61" s="89">
        <v>67196.54</v>
      </c>
      <c r="K61" s="89">
        <v>67196.54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7"/>
    </row>
    <row r="62" spans="2:20" ht="27.75" customHeight="1">
      <c r="B62" s="94">
        <v>44050</v>
      </c>
      <c r="C62" s="89">
        <v>10000000</v>
      </c>
      <c r="D62" s="89">
        <v>0</v>
      </c>
      <c r="E62" s="89">
        <v>0</v>
      </c>
      <c r="F62" s="89">
        <v>10000000</v>
      </c>
      <c r="G62" s="38">
        <v>0</v>
      </c>
      <c r="H62" s="100">
        <v>0.081979772105</v>
      </c>
      <c r="I62" s="39">
        <v>0</v>
      </c>
      <c r="J62" s="89">
        <v>69436.43</v>
      </c>
      <c r="K62" s="89">
        <v>69436.43</v>
      </c>
      <c r="L62" s="39">
        <v>0</v>
      </c>
      <c r="M62" s="39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97"/>
    </row>
    <row r="63" spans="2:20" ht="27.75" customHeight="1">
      <c r="B63" s="94">
        <v>44063</v>
      </c>
      <c r="C63" s="89">
        <v>10000000</v>
      </c>
      <c r="D63" s="89">
        <v>0</v>
      </c>
      <c r="E63" s="89">
        <v>10000000</v>
      </c>
      <c r="F63" s="89">
        <v>0</v>
      </c>
      <c r="G63" s="38">
        <v>0</v>
      </c>
      <c r="H63" s="100">
        <v>0.081979772105</v>
      </c>
      <c r="I63" s="39">
        <v>0</v>
      </c>
      <c r="J63" s="89">
        <v>44797.69</v>
      </c>
      <c r="K63" s="89">
        <v>44797.69</v>
      </c>
      <c r="L63" s="39">
        <v>0</v>
      </c>
      <c r="M63" s="39">
        <v>0</v>
      </c>
      <c r="N63" s="40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97"/>
    </row>
    <row r="64" spans="2:20" ht="27.75" customHeight="1">
      <c r="B64" s="99" t="s">
        <v>36</v>
      </c>
      <c r="C64" s="89">
        <v>10000000</v>
      </c>
      <c r="D64" s="89"/>
      <c r="E64" s="89">
        <v>10000000</v>
      </c>
      <c r="F64" s="89">
        <v>0</v>
      </c>
      <c r="G64" s="38">
        <v>0</v>
      </c>
      <c r="H64" s="100"/>
      <c r="I64" s="39">
        <v>0</v>
      </c>
      <c r="J64" s="89">
        <f>SUM(J54:J63)</f>
        <v>521893.14999999997</v>
      </c>
      <c r="K64" s="89">
        <f>SUM(K54:K63)</f>
        <v>521893.14999999997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7"/>
    </row>
    <row r="65" spans="2:20" ht="27.75" customHeight="1">
      <c r="B65" s="99" t="s">
        <v>48</v>
      </c>
      <c r="C65" s="89"/>
      <c r="D65" s="89"/>
      <c r="E65" s="89"/>
      <c r="F65" s="89"/>
      <c r="G65" s="38"/>
      <c r="H65" s="100"/>
      <c r="I65" s="39"/>
      <c r="J65" s="89"/>
      <c r="K65" s="89"/>
      <c r="L65" s="39"/>
      <c r="M65" s="39"/>
      <c r="N65" s="40"/>
      <c r="O65" s="39"/>
      <c r="P65" s="39"/>
      <c r="Q65" s="39"/>
      <c r="R65" s="39"/>
      <c r="S65" s="39"/>
      <c r="T65" s="97"/>
    </row>
    <row r="66" spans="2:20" ht="27.75" customHeight="1">
      <c r="B66" s="99" t="s">
        <v>16</v>
      </c>
      <c r="C66" s="89"/>
      <c r="D66" s="89"/>
      <c r="E66" s="89"/>
      <c r="F66" s="89"/>
      <c r="G66" s="38"/>
      <c r="H66" s="100"/>
      <c r="I66" s="39"/>
      <c r="J66" s="89"/>
      <c r="K66" s="89"/>
      <c r="L66" s="39"/>
      <c r="M66" s="39"/>
      <c r="N66" s="40"/>
      <c r="O66" s="39"/>
      <c r="P66" s="39"/>
      <c r="Q66" s="39"/>
      <c r="R66" s="39"/>
      <c r="S66" s="39"/>
      <c r="T66" s="97"/>
    </row>
    <row r="67" spans="2:20" ht="27.75" customHeight="1">
      <c r="B67" s="94">
        <v>43915</v>
      </c>
      <c r="C67" s="89"/>
      <c r="D67" s="89">
        <v>25000000</v>
      </c>
      <c r="E67" s="89">
        <v>0</v>
      </c>
      <c r="F67" s="89">
        <v>25000000</v>
      </c>
      <c r="G67" s="38">
        <v>0</v>
      </c>
      <c r="H67" s="101">
        <v>0.0695942987446186</v>
      </c>
      <c r="I67" s="39">
        <v>0</v>
      </c>
      <c r="J67" s="89">
        <v>0</v>
      </c>
      <c r="K67" s="89">
        <v>0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7"/>
    </row>
    <row r="68" spans="2:20" ht="27.75" customHeight="1">
      <c r="B68" s="94">
        <v>43920</v>
      </c>
      <c r="C68" s="89">
        <v>25000000</v>
      </c>
      <c r="D68" s="89">
        <v>23000000</v>
      </c>
      <c r="E68" s="89">
        <v>0</v>
      </c>
      <c r="F68" s="89">
        <v>48000000</v>
      </c>
      <c r="G68" s="38">
        <v>0</v>
      </c>
      <c r="H68" s="101">
        <v>0.0695942987446186</v>
      </c>
      <c r="I68" s="39">
        <v>0</v>
      </c>
      <c r="J68" s="89">
        <v>0</v>
      </c>
      <c r="K68" s="89">
        <v>0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97"/>
    </row>
    <row r="69" spans="2:20" ht="27.75" customHeight="1">
      <c r="B69" s="94">
        <v>43930</v>
      </c>
      <c r="C69" s="89">
        <v>48000000</v>
      </c>
      <c r="D69" s="89">
        <v>0</v>
      </c>
      <c r="E69" s="89">
        <v>0</v>
      </c>
      <c r="F69" s="89">
        <v>48000000</v>
      </c>
      <c r="G69" s="38">
        <v>0</v>
      </c>
      <c r="H69" s="101">
        <v>0.0695942987446186</v>
      </c>
      <c r="I69" s="39">
        <v>0</v>
      </c>
      <c r="J69" s="89">
        <v>32895.66</v>
      </c>
      <c r="K69" s="89">
        <v>32895.66</v>
      </c>
      <c r="L69" s="39"/>
      <c r="M69" s="39"/>
      <c r="N69" s="40"/>
      <c r="O69" s="39"/>
      <c r="P69" s="39"/>
      <c r="Q69" s="39"/>
      <c r="R69" s="39"/>
      <c r="S69" s="39"/>
      <c r="T69" s="97"/>
    </row>
    <row r="70" spans="2:20" ht="27.75" customHeight="1">
      <c r="B70" s="94">
        <v>43957</v>
      </c>
      <c r="C70" s="89">
        <v>48000000</v>
      </c>
      <c r="D70" s="89">
        <v>0</v>
      </c>
      <c r="E70" s="89">
        <v>0</v>
      </c>
      <c r="F70" s="89">
        <v>48000000</v>
      </c>
      <c r="G70" s="38">
        <v>0</v>
      </c>
      <c r="H70" s="101">
        <v>0.0695942987446186</v>
      </c>
      <c r="I70" s="39">
        <v>0</v>
      </c>
      <c r="J70" s="89">
        <v>273813.63</v>
      </c>
      <c r="K70" s="89">
        <v>273813.63</v>
      </c>
      <c r="L70" s="39">
        <v>0</v>
      </c>
      <c r="M70" s="39">
        <v>0</v>
      </c>
      <c r="N70" s="40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97"/>
    </row>
    <row r="71" spans="2:22" ht="27.75" customHeight="1">
      <c r="B71" s="94">
        <v>43990</v>
      </c>
      <c r="C71" s="89">
        <v>48000000</v>
      </c>
      <c r="D71" s="89">
        <v>0</v>
      </c>
      <c r="E71" s="89">
        <v>0</v>
      </c>
      <c r="F71" s="89">
        <v>48000000</v>
      </c>
      <c r="G71" s="38">
        <v>0</v>
      </c>
      <c r="H71" s="101">
        <v>0.0695942987446186</v>
      </c>
      <c r="I71" s="39">
        <v>0</v>
      </c>
      <c r="J71" s="89">
        <v>282940.76</v>
      </c>
      <c r="K71" s="89">
        <v>282940.76</v>
      </c>
      <c r="L71" s="39">
        <v>0</v>
      </c>
      <c r="M71" s="39">
        <v>0</v>
      </c>
      <c r="N71" s="40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97">
        <v>0</v>
      </c>
      <c r="V71" s="97"/>
    </row>
    <row r="72" spans="2:22" ht="27.75" customHeight="1">
      <c r="B72" s="94">
        <v>44022</v>
      </c>
      <c r="C72" s="89">
        <v>48000000</v>
      </c>
      <c r="D72" s="89">
        <v>0</v>
      </c>
      <c r="E72" s="89">
        <v>0</v>
      </c>
      <c r="F72" s="89">
        <v>48000000</v>
      </c>
      <c r="G72" s="38">
        <v>0</v>
      </c>
      <c r="H72" s="101" t="s">
        <v>52</v>
      </c>
      <c r="I72" s="39"/>
      <c r="J72" s="89">
        <v>273813.63</v>
      </c>
      <c r="K72" s="89">
        <v>273813.63</v>
      </c>
      <c r="L72" s="39"/>
      <c r="M72" s="39"/>
      <c r="N72" s="40"/>
      <c r="O72" s="39"/>
      <c r="P72" s="39"/>
      <c r="Q72" s="39"/>
      <c r="R72" s="39"/>
      <c r="S72" s="39"/>
      <c r="T72" s="97"/>
      <c r="V72" s="97"/>
    </row>
    <row r="73" spans="2:22" ht="27.75" customHeight="1">
      <c r="B73" s="94">
        <v>44050</v>
      </c>
      <c r="C73" s="89">
        <v>48000000</v>
      </c>
      <c r="D73" s="89">
        <v>0</v>
      </c>
      <c r="E73" s="89">
        <v>0</v>
      </c>
      <c r="F73" s="89">
        <v>48000000</v>
      </c>
      <c r="G73" s="38">
        <v>0</v>
      </c>
      <c r="H73" s="101">
        <v>0.0695942987446186</v>
      </c>
      <c r="I73" s="39">
        <v>0</v>
      </c>
      <c r="J73" s="89">
        <v>282940.76</v>
      </c>
      <c r="K73" s="89">
        <v>282940.76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97"/>
      <c r="V73" s="97"/>
    </row>
    <row r="74" spans="2:22" ht="27.75" customHeight="1">
      <c r="B74" s="94">
        <v>44083</v>
      </c>
      <c r="C74" s="89">
        <v>48000000</v>
      </c>
      <c r="D74" s="89">
        <v>0</v>
      </c>
      <c r="E74" s="89">
        <v>0</v>
      </c>
      <c r="F74" s="89">
        <v>48000000</v>
      </c>
      <c r="G74" s="38">
        <v>0</v>
      </c>
      <c r="H74" s="101">
        <v>0.0695942987446186</v>
      </c>
      <c r="I74" s="39">
        <v>0</v>
      </c>
      <c r="J74" s="89">
        <v>282940.76</v>
      </c>
      <c r="K74" s="89">
        <v>282940.76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97"/>
      <c r="V74" s="97"/>
    </row>
    <row r="75" spans="2:22" ht="27.75" customHeight="1">
      <c r="B75" s="94">
        <v>44113</v>
      </c>
      <c r="C75" s="89">
        <v>48000000</v>
      </c>
      <c r="D75" s="89">
        <v>0</v>
      </c>
      <c r="E75" s="89">
        <v>0</v>
      </c>
      <c r="F75" s="89">
        <v>48000000</v>
      </c>
      <c r="G75" s="38">
        <v>0</v>
      </c>
      <c r="H75" s="101">
        <v>0.0695942987446186</v>
      </c>
      <c r="I75" s="39">
        <v>0</v>
      </c>
      <c r="J75" s="89">
        <v>273813.63</v>
      </c>
      <c r="K75" s="89">
        <v>273813.63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97"/>
      <c r="V75" s="97"/>
    </row>
    <row r="76" spans="2:22" ht="27.75" customHeight="1">
      <c r="B76" s="94">
        <v>44144</v>
      </c>
      <c r="C76" s="89">
        <v>48000000</v>
      </c>
      <c r="D76" s="89">
        <v>0</v>
      </c>
      <c r="E76" s="89">
        <v>0</v>
      </c>
      <c r="F76" s="89">
        <v>48000000</v>
      </c>
      <c r="G76" s="38">
        <v>0</v>
      </c>
      <c r="H76" s="101">
        <v>0.0695942987446186</v>
      </c>
      <c r="I76" s="39">
        <v>0</v>
      </c>
      <c r="J76" s="89">
        <v>282940.76</v>
      </c>
      <c r="K76" s="89">
        <v>282940.76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97"/>
      <c r="V76" s="97"/>
    </row>
    <row r="77" spans="2:22" ht="27.75" customHeight="1">
      <c r="B77" s="94">
        <v>44174</v>
      </c>
      <c r="C77" s="89">
        <v>48000000</v>
      </c>
      <c r="D77" s="89">
        <v>0</v>
      </c>
      <c r="E77" s="89">
        <v>0</v>
      </c>
      <c r="F77" s="89">
        <v>48000000</v>
      </c>
      <c r="G77" s="38">
        <v>0</v>
      </c>
      <c r="H77" s="101">
        <v>0.0695942987446186</v>
      </c>
      <c r="I77" s="39">
        <v>0</v>
      </c>
      <c r="J77" s="89">
        <v>273813.63</v>
      </c>
      <c r="K77" s="89">
        <v>273813.63</v>
      </c>
      <c r="L77" s="39">
        <v>0</v>
      </c>
      <c r="M77" s="39">
        <v>0</v>
      </c>
      <c r="N77" s="40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97"/>
      <c r="V77" s="97"/>
    </row>
    <row r="78" spans="2:22" ht="27.75" customHeight="1">
      <c r="B78" s="94">
        <v>44195</v>
      </c>
      <c r="C78" s="89">
        <v>48000000</v>
      </c>
      <c r="D78" s="89">
        <v>0</v>
      </c>
      <c r="E78" s="89">
        <v>0</v>
      </c>
      <c r="F78" s="89">
        <v>48000000</v>
      </c>
      <c r="G78" s="38">
        <v>0</v>
      </c>
      <c r="H78" s="101">
        <v>0.0695942987446186</v>
      </c>
      <c r="I78" s="39">
        <v>0</v>
      </c>
      <c r="J78" s="89">
        <v>282940.76</v>
      </c>
      <c r="K78" s="89">
        <v>282940.76</v>
      </c>
      <c r="L78" s="39">
        <v>0</v>
      </c>
      <c r="M78" s="39">
        <v>0</v>
      </c>
      <c r="N78" s="40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97"/>
      <c r="V78" s="97"/>
    </row>
    <row r="79" spans="2:20" ht="27.75" customHeight="1">
      <c r="B79" s="99" t="s">
        <v>36</v>
      </c>
      <c r="C79" s="89"/>
      <c r="D79" s="89">
        <v>48000000</v>
      </c>
      <c r="E79" s="89">
        <v>0</v>
      </c>
      <c r="F79" s="89">
        <v>48000000</v>
      </c>
      <c r="G79" s="38">
        <v>0</v>
      </c>
      <c r="H79" s="100"/>
      <c r="I79" s="39">
        <v>0</v>
      </c>
      <c r="J79" s="89">
        <f>SUM(J67:J78)</f>
        <v>2542853.9800000004</v>
      </c>
      <c r="K79" s="89">
        <f>SUM(K67:K78)</f>
        <v>2542853.9800000004</v>
      </c>
      <c r="L79" s="39">
        <v>0</v>
      </c>
      <c r="M79" s="39">
        <v>0</v>
      </c>
      <c r="N79" s="40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97"/>
    </row>
    <row r="80" spans="2:20" ht="27.75" customHeight="1">
      <c r="B80" s="99" t="s">
        <v>55</v>
      </c>
      <c r="C80" s="89"/>
      <c r="D80" s="89"/>
      <c r="E80" s="89"/>
      <c r="F80" s="89"/>
      <c r="G80" s="38"/>
      <c r="H80" s="100"/>
      <c r="I80" s="39"/>
      <c r="J80" s="89"/>
      <c r="K80" s="89"/>
      <c r="L80" s="39"/>
      <c r="M80" s="39"/>
      <c r="N80" s="40"/>
      <c r="O80" s="39"/>
      <c r="P80" s="39"/>
      <c r="Q80" s="39"/>
      <c r="R80" s="39"/>
      <c r="S80" s="39"/>
      <c r="T80" s="97"/>
    </row>
    <row r="81" spans="2:20" ht="27.75" customHeight="1">
      <c r="B81" s="99" t="s">
        <v>16</v>
      </c>
      <c r="C81" s="89"/>
      <c r="D81" s="89"/>
      <c r="E81" s="89"/>
      <c r="F81" s="89"/>
      <c r="G81" s="38"/>
      <c r="H81" s="100"/>
      <c r="I81" s="39"/>
      <c r="J81" s="89"/>
      <c r="K81" s="89"/>
      <c r="L81" s="39"/>
      <c r="M81" s="39"/>
      <c r="N81" s="40"/>
      <c r="O81" s="39"/>
      <c r="P81" s="39"/>
      <c r="Q81" s="39"/>
      <c r="R81" s="39"/>
      <c r="S81" s="39"/>
      <c r="T81" s="97"/>
    </row>
    <row r="82" spans="2:20" ht="27.75" customHeight="1">
      <c r="B82" s="94">
        <v>44047</v>
      </c>
      <c r="C82" s="89"/>
      <c r="D82" s="89">
        <v>10000000</v>
      </c>
      <c r="E82" s="89">
        <v>0</v>
      </c>
      <c r="F82" s="89">
        <v>10000000</v>
      </c>
      <c r="G82" s="38">
        <v>0</v>
      </c>
      <c r="H82" s="103">
        <v>0.0820684841892981</v>
      </c>
      <c r="I82" s="39">
        <v>0</v>
      </c>
      <c r="J82" s="89">
        <v>0</v>
      </c>
      <c r="K82" s="89">
        <v>0</v>
      </c>
      <c r="L82" s="39">
        <v>0</v>
      </c>
      <c r="M82" s="39">
        <v>0</v>
      </c>
      <c r="N82" s="40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97"/>
    </row>
    <row r="83" spans="2:20" ht="27.75" customHeight="1">
      <c r="B83" s="94">
        <v>44062</v>
      </c>
      <c r="C83" s="89">
        <v>10000000</v>
      </c>
      <c r="D83" s="89">
        <v>10000000</v>
      </c>
      <c r="E83" s="89">
        <v>0</v>
      </c>
      <c r="F83" s="89">
        <v>20000000</v>
      </c>
      <c r="G83" s="38">
        <v>0</v>
      </c>
      <c r="H83" s="103">
        <v>0.0820684841892981</v>
      </c>
      <c r="I83" s="39">
        <v>0</v>
      </c>
      <c r="J83" s="89">
        <v>0</v>
      </c>
      <c r="K83" s="89">
        <v>0</v>
      </c>
      <c r="L83" s="39">
        <v>0</v>
      </c>
      <c r="M83" s="39">
        <v>0</v>
      </c>
      <c r="N83" s="40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97"/>
    </row>
    <row r="84" spans="2:20" ht="27.75" customHeight="1">
      <c r="B84" s="94">
        <v>44083</v>
      </c>
      <c r="C84" s="89">
        <v>20000000</v>
      </c>
      <c r="D84" s="89">
        <v>0</v>
      </c>
      <c r="E84" s="89">
        <v>0</v>
      </c>
      <c r="F84" s="89">
        <v>20000000</v>
      </c>
      <c r="G84" s="38">
        <v>0</v>
      </c>
      <c r="H84" s="103">
        <v>0.0820684841892981</v>
      </c>
      <c r="I84" s="39">
        <v>0</v>
      </c>
      <c r="J84" s="89">
        <v>87450.02</v>
      </c>
      <c r="K84" s="89">
        <v>87450.02</v>
      </c>
      <c r="L84" s="39">
        <v>0</v>
      </c>
      <c r="M84" s="39">
        <v>0</v>
      </c>
      <c r="N84" s="40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97"/>
    </row>
    <row r="85" spans="2:20" ht="27.75" customHeight="1">
      <c r="B85" s="94">
        <v>44113</v>
      </c>
      <c r="C85" s="89">
        <v>20000000</v>
      </c>
      <c r="D85" s="89">
        <v>0</v>
      </c>
      <c r="E85" s="89">
        <v>0</v>
      </c>
      <c r="F85" s="89">
        <v>20000000</v>
      </c>
      <c r="G85" s="38">
        <v>0</v>
      </c>
      <c r="H85" s="103">
        <v>0.0820684841892981</v>
      </c>
      <c r="I85" s="39">
        <v>0</v>
      </c>
      <c r="J85" s="89">
        <v>134538.5</v>
      </c>
      <c r="K85" s="89">
        <v>134538.5</v>
      </c>
      <c r="L85" s="39">
        <v>0</v>
      </c>
      <c r="M85" s="39">
        <v>0</v>
      </c>
      <c r="N85" s="40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97"/>
    </row>
    <row r="86" spans="2:20" ht="27.75" customHeight="1">
      <c r="B86" s="94">
        <v>44144</v>
      </c>
      <c r="C86" s="89">
        <v>20000000</v>
      </c>
      <c r="D86" s="89">
        <v>0</v>
      </c>
      <c r="E86" s="89">
        <v>0</v>
      </c>
      <c r="F86" s="89">
        <v>20000000</v>
      </c>
      <c r="G86" s="38">
        <v>0</v>
      </c>
      <c r="H86" s="103">
        <v>0.0820684841892981</v>
      </c>
      <c r="I86" s="39">
        <v>0</v>
      </c>
      <c r="J86" s="89">
        <v>139023.12</v>
      </c>
      <c r="K86" s="89">
        <v>139023.12</v>
      </c>
      <c r="L86" s="39">
        <v>0</v>
      </c>
      <c r="M86" s="39">
        <v>0</v>
      </c>
      <c r="N86" s="40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97"/>
    </row>
    <row r="87" spans="2:20" ht="27.75" customHeight="1">
      <c r="B87" s="94">
        <v>44174</v>
      </c>
      <c r="C87" s="89">
        <v>20000000</v>
      </c>
      <c r="D87" s="89">
        <v>0</v>
      </c>
      <c r="E87" s="89">
        <v>0</v>
      </c>
      <c r="F87" s="89">
        <v>20000000</v>
      </c>
      <c r="G87" s="38">
        <v>0</v>
      </c>
      <c r="H87" s="103">
        <v>0.0820684841892981</v>
      </c>
      <c r="I87" s="39">
        <v>0</v>
      </c>
      <c r="J87" s="89">
        <v>134538.5</v>
      </c>
      <c r="K87" s="89">
        <v>134538.5</v>
      </c>
      <c r="L87" s="39">
        <v>0</v>
      </c>
      <c r="M87" s="39">
        <v>0</v>
      </c>
      <c r="N87" s="40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97"/>
    </row>
    <row r="88" spans="2:20" ht="27.75" customHeight="1">
      <c r="B88" s="94">
        <v>44195</v>
      </c>
      <c r="C88" s="89">
        <v>20000000</v>
      </c>
      <c r="D88" s="89">
        <v>0</v>
      </c>
      <c r="E88" s="89">
        <v>0</v>
      </c>
      <c r="F88" s="89">
        <v>20000000</v>
      </c>
      <c r="G88" s="38">
        <v>0</v>
      </c>
      <c r="H88" s="103">
        <v>0.0820684841892981</v>
      </c>
      <c r="I88" s="39">
        <v>0</v>
      </c>
      <c r="J88" s="89">
        <v>139023.12</v>
      </c>
      <c r="K88" s="89">
        <v>139023.12</v>
      </c>
      <c r="L88" s="39">
        <v>0</v>
      </c>
      <c r="M88" s="39">
        <v>0</v>
      </c>
      <c r="N88" s="40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97"/>
    </row>
    <row r="89" spans="2:20" ht="27.75" customHeight="1">
      <c r="B89" s="102" t="s">
        <v>36</v>
      </c>
      <c r="C89" s="89">
        <v>0</v>
      </c>
      <c r="D89" s="89">
        <v>20000000</v>
      </c>
      <c r="E89" s="89">
        <v>0</v>
      </c>
      <c r="F89" s="89">
        <v>20000000</v>
      </c>
      <c r="G89" s="38"/>
      <c r="H89" s="100"/>
      <c r="I89" s="39">
        <v>0</v>
      </c>
      <c r="J89" s="89">
        <f>SUM(J82:J88)</f>
        <v>634573.26</v>
      </c>
      <c r="K89" s="89">
        <f>SUM(K82:K88)</f>
        <v>634573.26</v>
      </c>
      <c r="L89" s="39">
        <v>0</v>
      </c>
      <c r="M89" s="39">
        <v>0</v>
      </c>
      <c r="N89" s="40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97"/>
    </row>
    <row r="90" spans="2:20" ht="27.75" customHeight="1">
      <c r="B90" s="102" t="s">
        <v>60</v>
      </c>
      <c r="C90" s="89"/>
      <c r="D90" s="89"/>
      <c r="E90" s="89"/>
      <c r="F90" s="89"/>
      <c r="G90" s="38"/>
      <c r="H90" s="100"/>
      <c r="I90" s="39"/>
      <c r="J90" s="89"/>
      <c r="K90" s="89"/>
      <c r="L90" s="39"/>
      <c r="M90" s="39"/>
      <c r="N90" s="40"/>
      <c r="O90" s="39"/>
      <c r="P90" s="39"/>
      <c r="Q90" s="39"/>
      <c r="R90" s="39"/>
      <c r="S90" s="39"/>
      <c r="T90" s="97"/>
    </row>
    <row r="91" spans="2:20" ht="27.75" customHeight="1">
      <c r="B91" s="102" t="s">
        <v>16</v>
      </c>
      <c r="C91" s="89"/>
      <c r="D91" s="89"/>
      <c r="E91" s="89"/>
      <c r="F91" s="89"/>
      <c r="G91" s="38"/>
      <c r="H91" s="100"/>
      <c r="I91" s="39"/>
      <c r="J91" s="89"/>
      <c r="K91" s="89"/>
      <c r="L91" s="39"/>
      <c r="M91" s="39"/>
      <c r="N91" s="40"/>
      <c r="O91" s="39"/>
      <c r="P91" s="39"/>
      <c r="Q91" s="39"/>
      <c r="R91" s="39"/>
      <c r="S91" s="39"/>
      <c r="T91" s="97"/>
    </row>
    <row r="92" spans="2:20" ht="27.75" customHeight="1">
      <c r="B92" s="94">
        <v>44193</v>
      </c>
      <c r="C92" s="89"/>
      <c r="D92" s="89">
        <v>5000000</v>
      </c>
      <c r="E92" s="89">
        <v>0</v>
      </c>
      <c r="F92" s="89">
        <v>5000000</v>
      </c>
      <c r="G92" s="38">
        <v>0</v>
      </c>
      <c r="H92" s="100">
        <v>0.08</v>
      </c>
      <c r="I92" s="39">
        <v>0</v>
      </c>
      <c r="J92" s="89"/>
      <c r="K92" s="89"/>
      <c r="L92" s="39">
        <v>0</v>
      </c>
      <c r="M92" s="39">
        <v>0</v>
      </c>
      <c r="N92" s="40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97"/>
    </row>
    <row r="93" spans="2:20" ht="27.75" customHeight="1">
      <c r="B93" s="94">
        <v>44195</v>
      </c>
      <c r="C93" s="89">
        <v>5000000</v>
      </c>
      <c r="D93" s="89">
        <v>0</v>
      </c>
      <c r="E93" s="89">
        <v>0</v>
      </c>
      <c r="F93" s="89">
        <v>5000000</v>
      </c>
      <c r="G93" s="38">
        <v>0</v>
      </c>
      <c r="H93" s="100">
        <v>0.08</v>
      </c>
      <c r="I93" s="39">
        <v>0</v>
      </c>
      <c r="J93" s="89">
        <v>3278.69</v>
      </c>
      <c r="K93" s="89">
        <v>3278.69</v>
      </c>
      <c r="L93" s="39"/>
      <c r="M93" s="39"/>
      <c r="N93" s="40"/>
      <c r="O93" s="39"/>
      <c r="P93" s="39"/>
      <c r="Q93" s="39"/>
      <c r="R93" s="39"/>
      <c r="S93" s="39"/>
      <c r="T93" s="97"/>
    </row>
    <row r="94" spans="2:20" ht="27.75" customHeight="1">
      <c r="B94" s="99" t="s">
        <v>36</v>
      </c>
      <c r="C94" s="89">
        <v>5000000</v>
      </c>
      <c r="D94" s="89">
        <v>5000000</v>
      </c>
      <c r="E94" s="89">
        <v>0</v>
      </c>
      <c r="F94" s="89">
        <v>5000000</v>
      </c>
      <c r="G94" s="38">
        <v>0</v>
      </c>
      <c r="H94" s="100"/>
      <c r="I94" s="39"/>
      <c r="J94" s="89">
        <f>SUM(J92:J93)</f>
        <v>3278.69</v>
      </c>
      <c r="K94" s="89">
        <f>SUM(K92:K93)</f>
        <v>3278.69</v>
      </c>
      <c r="L94" s="39"/>
      <c r="M94" s="39"/>
      <c r="N94" s="40"/>
      <c r="O94" s="39"/>
      <c r="P94" s="39"/>
      <c r="Q94" s="39"/>
      <c r="R94" s="39"/>
      <c r="S94" s="39"/>
      <c r="T94" s="97"/>
    </row>
    <row r="95" spans="2:19" ht="27.75" customHeight="1">
      <c r="B95" s="38" t="s">
        <v>20</v>
      </c>
      <c r="C95" s="39"/>
      <c r="D95" s="90"/>
      <c r="E95" s="39"/>
      <c r="F95" s="39"/>
      <c r="G95" s="39"/>
      <c r="H95" s="83"/>
      <c r="I95" s="39"/>
      <c r="J95" s="89"/>
      <c r="K95" s="89"/>
      <c r="L95" s="39"/>
      <c r="M95" s="39"/>
      <c r="N95" s="40"/>
      <c r="O95" s="39"/>
      <c r="P95" s="39"/>
      <c r="Q95" s="39"/>
      <c r="R95" s="39"/>
      <c r="S95" s="39"/>
    </row>
    <row r="96" spans="2:19" s="3" customFormat="1" ht="23.25" customHeight="1">
      <c r="B96" s="31" t="s">
        <v>16</v>
      </c>
      <c r="C96" s="41">
        <f>C10+C18+C25+C44+C54</f>
        <v>98000000</v>
      </c>
      <c r="D96" s="32"/>
      <c r="E96" s="32"/>
      <c r="F96" s="32"/>
      <c r="G96" s="32">
        <v>0</v>
      </c>
      <c r="H96" s="42"/>
      <c r="I96" s="32">
        <v>0</v>
      </c>
      <c r="J96" s="32"/>
      <c r="K96" s="32"/>
      <c r="L96" s="33"/>
      <c r="M96" s="33"/>
      <c r="N96" s="43"/>
      <c r="O96" s="33">
        <v>0</v>
      </c>
      <c r="P96" s="33" t="s">
        <v>17</v>
      </c>
      <c r="Q96" s="33" t="s">
        <v>17</v>
      </c>
      <c r="R96" s="33" t="s">
        <v>17</v>
      </c>
      <c r="S96" s="33"/>
    </row>
    <row r="97" spans="2:31" s="81" customFormat="1" ht="23.25" customHeight="1">
      <c r="B97" s="36" t="s">
        <v>35</v>
      </c>
      <c r="C97" s="41">
        <f>C96</f>
        <v>98000000</v>
      </c>
      <c r="D97" s="34">
        <v>0</v>
      </c>
      <c r="E97" s="34">
        <v>0</v>
      </c>
      <c r="F97" s="32">
        <f>C97+D97-E97</f>
        <v>98000000</v>
      </c>
      <c r="G97" s="34">
        <v>0</v>
      </c>
      <c r="H97" s="77"/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V97" s="91"/>
      <c r="W97" s="91"/>
      <c r="X97" s="91"/>
      <c r="Y97" s="91"/>
      <c r="Z97" s="91"/>
      <c r="AA97" s="91"/>
      <c r="AB97" s="91"/>
      <c r="AC97" s="91"/>
      <c r="AD97" s="91"/>
      <c r="AE97" s="91"/>
    </row>
    <row r="98" spans="2:31" s="81" customFormat="1" ht="23.25" customHeight="1">
      <c r="B98" s="36" t="s">
        <v>37</v>
      </c>
      <c r="C98" s="41">
        <v>98000000</v>
      </c>
      <c r="D98" s="34">
        <v>0</v>
      </c>
      <c r="E98" s="34">
        <v>0</v>
      </c>
      <c r="F98" s="32">
        <v>98000000</v>
      </c>
      <c r="G98" s="34">
        <v>0</v>
      </c>
      <c r="H98" s="77"/>
      <c r="I98" s="34">
        <v>0</v>
      </c>
      <c r="J98" s="34">
        <v>724962.06</v>
      </c>
      <c r="K98" s="34">
        <v>724962.06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2:31" s="81" customFormat="1" ht="23.25" customHeight="1">
      <c r="B99" s="36" t="s">
        <v>38</v>
      </c>
      <c r="C99" s="41">
        <v>98000000</v>
      </c>
      <c r="D99" s="34">
        <v>48000000</v>
      </c>
      <c r="E99" s="34">
        <v>48000000</v>
      </c>
      <c r="F99" s="32">
        <v>98000000</v>
      </c>
      <c r="G99" s="34">
        <v>0</v>
      </c>
      <c r="H99" s="77"/>
      <c r="I99" s="34">
        <v>0</v>
      </c>
      <c r="J99" s="34">
        <v>997274.45</v>
      </c>
      <c r="K99" s="34">
        <v>997274.45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V99" s="91"/>
      <c r="W99" s="91"/>
      <c r="X99" s="91"/>
      <c r="Y99" s="91"/>
      <c r="Z99" s="91"/>
      <c r="AA99" s="91"/>
      <c r="AB99" s="91"/>
      <c r="AC99" s="91"/>
      <c r="AD99" s="91"/>
      <c r="AE99" s="91"/>
    </row>
    <row r="100" spans="2:31" s="81" customFormat="1" ht="23.25" customHeight="1">
      <c r="B100" s="36" t="s">
        <v>49</v>
      </c>
      <c r="C100" s="41">
        <v>98000000</v>
      </c>
      <c r="D100" s="34">
        <v>0</v>
      </c>
      <c r="E100" s="34">
        <v>0</v>
      </c>
      <c r="F100" s="32">
        <v>98000000</v>
      </c>
      <c r="G100" s="34">
        <v>0</v>
      </c>
      <c r="H100" s="77"/>
      <c r="I100" s="34">
        <v>0</v>
      </c>
      <c r="J100" s="34">
        <v>415311.82</v>
      </c>
      <c r="K100" s="34">
        <v>415311.82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</row>
    <row r="101" spans="2:31" s="81" customFormat="1" ht="23.25" customHeight="1">
      <c r="B101" s="36" t="s">
        <v>50</v>
      </c>
      <c r="C101" s="41">
        <v>98000000</v>
      </c>
      <c r="D101" s="34">
        <v>0</v>
      </c>
      <c r="E101" s="34">
        <v>0</v>
      </c>
      <c r="F101" s="32">
        <v>98000000</v>
      </c>
      <c r="G101" s="34">
        <v>0</v>
      </c>
      <c r="H101" s="77"/>
      <c r="I101" s="34">
        <v>0</v>
      </c>
      <c r="J101" s="34">
        <v>643893.77</v>
      </c>
      <c r="K101" s="34">
        <v>643893.77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</row>
    <row r="102" spans="2:31" s="81" customFormat="1" ht="23.25" customHeight="1">
      <c r="B102" s="36" t="s">
        <v>51</v>
      </c>
      <c r="C102" s="41">
        <v>98000000</v>
      </c>
      <c r="D102" s="34">
        <v>0</v>
      </c>
      <c r="E102" s="34">
        <v>0</v>
      </c>
      <c r="F102" s="32">
        <v>98000000</v>
      </c>
      <c r="G102" s="34">
        <v>0</v>
      </c>
      <c r="H102" s="77"/>
      <c r="I102" s="34">
        <v>0</v>
      </c>
      <c r="J102" s="34">
        <v>665356.92</v>
      </c>
      <c r="K102" s="34">
        <v>665356.92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</row>
    <row r="103" spans="2:31" s="81" customFormat="1" ht="23.25" customHeight="1">
      <c r="B103" s="36" t="s">
        <v>53</v>
      </c>
      <c r="C103" s="41">
        <v>98000000</v>
      </c>
      <c r="D103" s="34">
        <v>0</v>
      </c>
      <c r="E103" s="34">
        <v>0</v>
      </c>
      <c r="F103" s="32">
        <v>98000000</v>
      </c>
      <c r="G103" s="34">
        <v>0</v>
      </c>
      <c r="H103" s="77"/>
      <c r="I103" s="34">
        <v>0</v>
      </c>
      <c r="J103" s="34">
        <v>643983.77</v>
      </c>
      <c r="K103" s="34">
        <v>643893.78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</row>
    <row r="104" spans="2:31" s="81" customFormat="1" ht="23.25" customHeight="1">
      <c r="B104" s="36" t="s">
        <v>54</v>
      </c>
      <c r="C104" s="41">
        <v>98000000</v>
      </c>
      <c r="D104" s="34">
        <v>20000000</v>
      </c>
      <c r="E104" s="34">
        <v>20000000</v>
      </c>
      <c r="F104" s="32">
        <v>98000000</v>
      </c>
      <c r="G104" s="34"/>
      <c r="H104" s="77"/>
      <c r="I104" s="34"/>
      <c r="J104" s="34">
        <v>723960.83</v>
      </c>
      <c r="K104" s="34">
        <v>723960.83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</row>
    <row r="105" spans="2:31" s="81" customFormat="1" ht="23.25" customHeight="1">
      <c r="B105" s="36" t="s">
        <v>56</v>
      </c>
      <c r="C105" s="41">
        <v>98000000</v>
      </c>
      <c r="D105" s="34">
        <v>0</v>
      </c>
      <c r="E105" s="34">
        <v>0</v>
      </c>
      <c r="F105" s="32">
        <v>98000000</v>
      </c>
      <c r="G105" s="34">
        <v>0</v>
      </c>
      <c r="H105" s="77"/>
      <c r="I105" s="34">
        <v>0</v>
      </c>
      <c r="J105" s="34">
        <v>612038.32</v>
      </c>
      <c r="K105" s="34">
        <v>612038.32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</row>
    <row r="106" spans="2:31" s="81" customFormat="1" ht="23.25" customHeight="1">
      <c r="B106" s="36" t="s">
        <v>57</v>
      </c>
      <c r="C106" s="41">
        <v>98000000</v>
      </c>
      <c r="D106" s="34">
        <v>0</v>
      </c>
      <c r="E106" s="34">
        <v>0</v>
      </c>
      <c r="F106" s="32">
        <v>98000000</v>
      </c>
      <c r="G106" s="34">
        <v>0</v>
      </c>
      <c r="H106" s="77"/>
      <c r="I106" s="34">
        <v>0</v>
      </c>
      <c r="J106" s="34">
        <v>642204.59</v>
      </c>
      <c r="K106" s="34">
        <v>642204.59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</row>
    <row r="107" spans="2:31" s="81" customFormat="1" ht="23.25" customHeight="1">
      <c r="B107" s="36" t="s">
        <v>58</v>
      </c>
      <c r="C107" s="41">
        <v>98000000</v>
      </c>
      <c r="D107" s="34">
        <v>0</v>
      </c>
      <c r="E107" s="34">
        <v>0</v>
      </c>
      <c r="F107" s="32">
        <v>98000000</v>
      </c>
      <c r="G107" s="34">
        <v>0</v>
      </c>
      <c r="H107" s="77"/>
      <c r="I107" s="34">
        <v>0</v>
      </c>
      <c r="J107" s="34">
        <v>663611.42</v>
      </c>
      <c r="K107" s="34">
        <v>663611.42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</row>
    <row r="108" spans="2:31" s="81" customFormat="1" ht="23.25" customHeight="1">
      <c r="B108" s="36" t="s">
        <v>61</v>
      </c>
      <c r="C108" s="41">
        <v>98000000</v>
      </c>
      <c r="D108" s="34">
        <v>5000000</v>
      </c>
      <c r="E108" s="34">
        <v>0</v>
      </c>
      <c r="F108" s="32">
        <v>103000000</v>
      </c>
      <c r="G108" s="34">
        <v>0</v>
      </c>
      <c r="H108" s="77"/>
      <c r="I108" s="34">
        <v>0</v>
      </c>
      <c r="J108" s="34">
        <v>1309094.7</v>
      </c>
      <c r="K108" s="34">
        <v>1309094.7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</row>
    <row r="109" spans="2:19" s="4" customFormat="1" ht="23.25" customHeight="1">
      <c r="B109" s="44" t="s">
        <v>21</v>
      </c>
      <c r="C109" s="32" t="s">
        <v>18</v>
      </c>
      <c r="D109" s="32">
        <f>SUM(D97:D108)</f>
        <v>73000000</v>
      </c>
      <c r="E109" s="32">
        <f>SUM(E97:E108)</f>
        <v>68000000</v>
      </c>
      <c r="F109" s="32">
        <v>103000000</v>
      </c>
      <c r="G109" s="32">
        <f>G97</f>
        <v>0</v>
      </c>
      <c r="H109" s="32"/>
      <c r="I109" s="32">
        <f>I97</f>
        <v>0</v>
      </c>
      <c r="J109" s="32">
        <f>J15+J22+J41+J52+J64+J79+J89+J94</f>
        <v>8041692.660000001</v>
      </c>
      <c r="K109" s="32">
        <f>K15+K22+K41+K52+K64+K79+K89+K94</f>
        <v>8041692.660000001</v>
      </c>
      <c r="L109" s="32">
        <f>L97</f>
        <v>0</v>
      </c>
      <c r="M109" s="32">
        <f>M97</f>
        <v>0</v>
      </c>
      <c r="N109" s="32">
        <v>0</v>
      </c>
      <c r="O109" s="32">
        <f>O97</f>
        <v>0</v>
      </c>
      <c r="P109" s="32">
        <f>P97</f>
        <v>0</v>
      </c>
      <c r="Q109" s="32">
        <v>0</v>
      </c>
      <c r="R109" s="32">
        <f>R97</f>
        <v>0</v>
      </c>
      <c r="S109" s="32">
        <v>0</v>
      </c>
    </row>
    <row r="110" spans="2:19" s="4" customFormat="1" ht="36" customHeight="1">
      <c r="B110" s="45" t="s">
        <v>23</v>
      </c>
      <c r="C110" s="34" t="s">
        <v>22</v>
      </c>
      <c r="D110" s="34">
        <v>0</v>
      </c>
      <c r="E110" s="34">
        <v>0</v>
      </c>
      <c r="F110" s="34">
        <v>0</v>
      </c>
      <c r="G110" s="34">
        <v>0</v>
      </c>
      <c r="H110" s="35"/>
      <c r="I110" s="32" t="s">
        <v>22</v>
      </c>
      <c r="J110" s="34">
        <v>0</v>
      </c>
      <c r="K110" s="34">
        <f>+L679</f>
        <v>0</v>
      </c>
      <c r="L110" s="34">
        <v>0</v>
      </c>
      <c r="M110" s="34">
        <v>0</v>
      </c>
      <c r="N110" s="34">
        <v>0</v>
      </c>
      <c r="O110" s="32" t="s">
        <v>22</v>
      </c>
      <c r="P110" s="34">
        <v>0</v>
      </c>
      <c r="Q110" s="34">
        <v>0</v>
      </c>
      <c r="R110" s="34">
        <v>0</v>
      </c>
      <c r="S110" s="34">
        <v>0</v>
      </c>
    </row>
    <row r="111" spans="2:19" ht="23.25" customHeight="1">
      <c r="B111" s="28" t="s">
        <v>24</v>
      </c>
      <c r="C111" s="46"/>
      <c r="D111" s="29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ht="23.25" customHeight="1">
      <c r="B112" s="28" t="s">
        <v>25</v>
      </c>
      <c r="C112" s="29"/>
      <c r="D112" s="29"/>
      <c r="E112" s="29"/>
      <c r="F112" s="29"/>
      <c r="G112" s="29"/>
      <c r="H112" s="30"/>
      <c r="I112" s="29"/>
      <c r="J112" s="29"/>
      <c r="K112" s="29"/>
      <c r="L112" s="29"/>
      <c r="M112" s="29"/>
      <c r="N112" s="30"/>
      <c r="O112" s="29"/>
      <c r="P112" s="29"/>
      <c r="Q112" s="29"/>
      <c r="R112" s="29"/>
      <c r="S112" s="29"/>
    </row>
    <row r="113" spans="2:19" s="3" customFormat="1" ht="23.25" customHeight="1">
      <c r="B113" s="31" t="s">
        <v>16</v>
      </c>
      <c r="C113" s="47">
        <v>0</v>
      </c>
      <c r="D113" s="47" t="s">
        <v>17</v>
      </c>
      <c r="E113" s="47"/>
      <c r="F113" s="47"/>
      <c r="G113" s="47"/>
      <c r="H113" s="42"/>
      <c r="I113" s="47">
        <v>0</v>
      </c>
      <c r="J113" s="47" t="s">
        <v>17</v>
      </c>
      <c r="K113" s="47" t="s">
        <v>17</v>
      </c>
      <c r="L113" s="48"/>
      <c r="M113" s="48"/>
      <c r="N113" s="43"/>
      <c r="O113" s="48">
        <v>0</v>
      </c>
      <c r="P113" s="48" t="s">
        <v>17</v>
      </c>
      <c r="Q113" s="48" t="s">
        <v>17</v>
      </c>
      <c r="R113" s="48" t="s">
        <v>17</v>
      </c>
      <c r="S113" s="48"/>
    </row>
    <row r="114" spans="2:19" s="3" customFormat="1" ht="18" customHeight="1">
      <c r="B114" s="80" t="s">
        <v>35</v>
      </c>
      <c r="C114" s="32">
        <v>0</v>
      </c>
      <c r="D114" s="75">
        <v>0</v>
      </c>
      <c r="E114" s="75">
        <v>0</v>
      </c>
      <c r="F114" s="32">
        <f>C113+D114-E114</f>
        <v>0</v>
      </c>
      <c r="G114" s="75">
        <v>0</v>
      </c>
      <c r="H114" s="76"/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34">
        <v>0</v>
      </c>
    </row>
    <row r="115" spans="2:19" s="3" customFormat="1" ht="17.25" customHeight="1">
      <c r="B115" s="80" t="s">
        <v>37</v>
      </c>
      <c r="C115" s="32">
        <v>0</v>
      </c>
      <c r="D115" s="75">
        <v>0</v>
      </c>
      <c r="E115" s="75">
        <v>0</v>
      </c>
      <c r="F115" s="32">
        <v>0</v>
      </c>
      <c r="G115" s="75">
        <v>0</v>
      </c>
      <c r="H115" s="76"/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34">
        <v>0</v>
      </c>
    </row>
    <row r="116" spans="2:19" s="3" customFormat="1" ht="17.25" customHeight="1">
      <c r="B116" s="80" t="s">
        <v>38</v>
      </c>
      <c r="C116" s="32">
        <v>0</v>
      </c>
      <c r="D116" s="75">
        <v>0</v>
      </c>
      <c r="E116" s="75">
        <v>0</v>
      </c>
      <c r="F116" s="32">
        <v>0</v>
      </c>
      <c r="G116" s="75">
        <v>0</v>
      </c>
      <c r="H116" s="76"/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34">
        <v>0</v>
      </c>
    </row>
    <row r="117" spans="2:19" s="5" customFormat="1" ht="23.25" customHeight="1">
      <c r="B117" s="45" t="s">
        <v>19</v>
      </c>
      <c r="C117" s="47" t="s">
        <v>18</v>
      </c>
      <c r="D117" s="47">
        <v>0</v>
      </c>
      <c r="E117" s="47">
        <v>0</v>
      </c>
      <c r="F117" s="47">
        <v>0</v>
      </c>
      <c r="G117" s="47">
        <v>0</v>
      </c>
      <c r="H117" s="37"/>
      <c r="I117" s="47" t="s">
        <v>18</v>
      </c>
      <c r="J117" s="47">
        <v>0</v>
      </c>
      <c r="K117" s="47">
        <v>0</v>
      </c>
      <c r="L117" s="47">
        <v>0</v>
      </c>
      <c r="M117" s="47">
        <v>0</v>
      </c>
      <c r="N117" s="43">
        <v>0</v>
      </c>
      <c r="O117" s="47" t="s">
        <v>18</v>
      </c>
      <c r="P117" s="47">
        <v>0</v>
      </c>
      <c r="Q117" s="47">
        <v>0</v>
      </c>
      <c r="R117" s="47">
        <v>0</v>
      </c>
      <c r="S117" s="47">
        <v>0</v>
      </c>
    </row>
    <row r="118" spans="2:19" ht="23.25" customHeight="1" thickBot="1">
      <c r="B118" s="28" t="s">
        <v>26</v>
      </c>
      <c r="C118" s="29"/>
      <c r="D118" s="29"/>
      <c r="E118" s="29"/>
      <c r="F118" s="29"/>
      <c r="G118" s="29"/>
      <c r="H118" s="30"/>
      <c r="I118" s="29"/>
      <c r="J118" s="29"/>
      <c r="K118" s="29"/>
      <c r="L118" s="29"/>
      <c r="M118" s="29"/>
      <c r="N118" s="30"/>
      <c r="O118" s="29"/>
      <c r="P118" s="29"/>
      <c r="Q118" s="29"/>
      <c r="R118" s="29"/>
      <c r="S118" s="29"/>
    </row>
    <row r="119" spans="2:19" s="3" customFormat="1" ht="23.25" customHeight="1" thickBot="1">
      <c r="B119" s="31" t="s">
        <v>16</v>
      </c>
      <c r="C119" s="41">
        <v>0</v>
      </c>
      <c r="D119" s="32">
        <v>0</v>
      </c>
      <c r="E119" s="32">
        <v>0</v>
      </c>
      <c r="F119" s="32">
        <v>0</v>
      </c>
      <c r="G119" s="32">
        <v>0</v>
      </c>
      <c r="H119" s="42"/>
      <c r="I119" s="32">
        <v>0</v>
      </c>
      <c r="J119" s="32">
        <v>0</v>
      </c>
      <c r="K119" s="32">
        <v>0</v>
      </c>
      <c r="L119" s="33">
        <v>0</v>
      </c>
      <c r="M119" s="33">
        <v>0</v>
      </c>
      <c r="N119" s="43"/>
      <c r="O119" s="33">
        <v>0</v>
      </c>
      <c r="P119" s="33">
        <v>0</v>
      </c>
      <c r="Q119" s="33">
        <v>0</v>
      </c>
      <c r="R119" s="33">
        <v>0</v>
      </c>
      <c r="S119" s="49">
        <v>0</v>
      </c>
    </row>
    <row r="120" spans="2:19" s="4" customFormat="1" ht="22.5" customHeight="1">
      <c r="B120" s="44" t="s">
        <v>21</v>
      </c>
      <c r="C120" s="32" t="s">
        <v>18</v>
      </c>
      <c r="D120" s="32">
        <v>0</v>
      </c>
      <c r="E120" s="32">
        <v>0</v>
      </c>
      <c r="F120" s="32">
        <v>0</v>
      </c>
      <c r="G120" s="32">
        <v>0</v>
      </c>
      <c r="H120" s="37"/>
      <c r="I120" s="32" t="s">
        <v>18</v>
      </c>
      <c r="J120" s="32">
        <v>0</v>
      </c>
      <c r="K120" s="32">
        <v>0</v>
      </c>
      <c r="L120" s="32">
        <v>0</v>
      </c>
      <c r="M120" s="33">
        <v>0</v>
      </c>
      <c r="N120" s="43"/>
      <c r="O120" s="32" t="s">
        <v>18</v>
      </c>
      <c r="P120" s="33">
        <v>0</v>
      </c>
      <c r="Q120" s="33">
        <v>0</v>
      </c>
      <c r="R120" s="33">
        <v>0</v>
      </c>
      <c r="S120" s="49">
        <v>0</v>
      </c>
    </row>
    <row r="121" spans="2:19" s="4" customFormat="1" ht="35.25" customHeight="1">
      <c r="B121" s="45" t="s">
        <v>23</v>
      </c>
      <c r="C121" s="34" t="s">
        <v>18</v>
      </c>
      <c r="D121" s="34">
        <v>0</v>
      </c>
      <c r="E121" s="34">
        <v>0</v>
      </c>
      <c r="F121" s="34">
        <v>0</v>
      </c>
      <c r="G121" s="34">
        <v>0</v>
      </c>
      <c r="H121" s="35"/>
      <c r="I121" s="34" t="s">
        <v>18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50">
        <v>0</v>
      </c>
    </row>
    <row r="122" spans="2:19" ht="20.25" customHeight="1">
      <c r="B122" s="28" t="s">
        <v>27</v>
      </c>
      <c r="C122" s="46"/>
      <c r="D122" s="29"/>
      <c r="E122" s="29"/>
      <c r="F122" s="29"/>
      <c r="G122" s="29"/>
      <c r="H122" s="30"/>
      <c r="I122" s="29"/>
      <c r="J122" s="29"/>
      <c r="K122" s="29"/>
      <c r="L122" s="29"/>
      <c r="M122" s="29"/>
      <c r="N122" s="30"/>
      <c r="O122" s="29"/>
      <c r="P122" s="29"/>
      <c r="Q122" s="29"/>
      <c r="R122" s="29"/>
      <c r="S122" s="29"/>
    </row>
    <row r="123" spans="2:19" ht="20.25" customHeight="1">
      <c r="B123" s="28" t="s">
        <v>28</v>
      </c>
      <c r="C123" s="46"/>
      <c r="D123" s="29"/>
      <c r="E123" s="29"/>
      <c r="F123" s="29"/>
      <c r="G123" s="29"/>
      <c r="H123" s="30"/>
      <c r="I123" s="29"/>
      <c r="J123" s="29"/>
      <c r="K123" s="29"/>
      <c r="L123" s="29"/>
      <c r="M123" s="29"/>
      <c r="N123" s="30"/>
      <c r="O123" s="29"/>
      <c r="P123" s="29"/>
      <c r="Q123" s="29"/>
      <c r="R123" s="29"/>
      <c r="S123" s="29"/>
    </row>
    <row r="124" spans="2:19" ht="20.25" customHeight="1">
      <c r="B124" s="31" t="s">
        <v>16</v>
      </c>
      <c r="C124" s="47">
        <v>0</v>
      </c>
      <c r="D124" s="47" t="s">
        <v>17</v>
      </c>
      <c r="E124" s="47"/>
      <c r="F124" s="47"/>
      <c r="G124" s="47"/>
      <c r="H124" s="42"/>
      <c r="I124" s="47">
        <v>0</v>
      </c>
      <c r="J124" s="47">
        <v>0</v>
      </c>
      <c r="K124" s="47">
        <v>0</v>
      </c>
      <c r="L124" s="48">
        <v>0</v>
      </c>
      <c r="M124" s="48">
        <v>0</v>
      </c>
      <c r="N124" s="43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</row>
    <row r="125" spans="2:19" ht="13.5" customHeight="1">
      <c r="B125" s="80" t="s">
        <v>35</v>
      </c>
      <c r="C125" s="32">
        <v>0</v>
      </c>
      <c r="D125" s="34">
        <v>0</v>
      </c>
      <c r="E125" s="34">
        <v>0</v>
      </c>
      <c r="F125" s="32">
        <f>C124+D125-E125</f>
        <v>0</v>
      </c>
      <c r="G125" s="75">
        <v>0</v>
      </c>
      <c r="H125" s="76"/>
      <c r="I125" s="75">
        <v>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34">
        <v>0</v>
      </c>
    </row>
    <row r="126" spans="2:19" ht="14.25" customHeight="1">
      <c r="B126" s="80" t="s">
        <v>37</v>
      </c>
      <c r="C126" s="32">
        <v>0</v>
      </c>
      <c r="D126" s="34">
        <v>0</v>
      </c>
      <c r="E126" s="34">
        <v>0</v>
      </c>
      <c r="F126" s="32">
        <v>0</v>
      </c>
      <c r="G126" s="75">
        <v>0</v>
      </c>
      <c r="H126" s="76"/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34">
        <v>0</v>
      </c>
    </row>
    <row r="127" spans="2:19" ht="20.25" customHeight="1">
      <c r="B127" s="45" t="s">
        <v>19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37"/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3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</row>
    <row r="128" spans="2:19" ht="23.25" customHeight="1">
      <c r="B128" s="28" t="s">
        <v>29</v>
      </c>
      <c r="C128" s="29"/>
      <c r="D128" s="29"/>
      <c r="E128" s="29"/>
      <c r="F128" s="29"/>
      <c r="G128" s="29"/>
      <c r="H128" s="30"/>
      <c r="I128" s="29"/>
      <c r="J128" s="29"/>
      <c r="K128" s="29"/>
      <c r="L128" s="29"/>
      <c r="M128" s="29"/>
      <c r="N128" s="30"/>
      <c r="O128" s="29"/>
      <c r="P128" s="29"/>
      <c r="Q128" s="29"/>
      <c r="R128" s="29"/>
      <c r="S128" s="29"/>
    </row>
    <row r="129" spans="2:19" s="3" customFormat="1" ht="23.25" customHeight="1">
      <c r="B129" s="31" t="s">
        <v>16</v>
      </c>
      <c r="C129" s="41">
        <v>0</v>
      </c>
      <c r="D129" s="32"/>
      <c r="E129" s="32"/>
      <c r="F129" s="32"/>
      <c r="G129" s="32"/>
      <c r="H129" s="42"/>
      <c r="I129" s="32">
        <v>0</v>
      </c>
      <c r="J129" s="32">
        <v>0</v>
      </c>
      <c r="K129" s="32">
        <v>0</v>
      </c>
      <c r="L129" s="33">
        <v>0</v>
      </c>
      <c r="M129" s="33">
        <v>0</v>
      </c>
      <c r="N129" s="4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</row>
    <row r="130" spans="2:19" s="3" customFormat="1" ht="19.5" customHeight="1">
      <c r="B130" s="80" t="s">
        <v>35</v>
      </c>
      <c r="C130" s="32">
        <v>0</v>
      </c>
      <c r="D130" s="75">
        <v>0</v>
      </c>
      <c r="E130" s="75">
        <v>0</v>
      </c>
      <c r="F130" s="32">
        <f>C129+D130-E130</f>
        <v>0</v>
      </c>
      <c r="G130" s="75">
        <v>0</v>
      </c>
      <c r="H130" s="76"/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34">
        <v>0</v>
      </c>
    </row>
    <row r="131" spans="2:19" s="3" customFormat="1" ht="19.5" customHeight="1">
      <c r="B131" s="80" t="s">
        <v>37</v>
      </c>
      <c r="C131" s="32">
        <v>0</v>
      </c>
      <c r="D131" s="75">
        <v>0</v>
      </c>
      <c r="E131" s="75">
        <v>0</v>
      </c>
      <c r="F131" s="32">
        <v>0</v>
      </c>
      <c r="G131" s="75">
        <v>0</v>
      </c>
      <c r="H131" s="76"/>
      <c r="I131" s="75">
        <v>0</v>
      </c>
      <c r="J131" s="75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34">
        <v>0</v>
      </c>
    </row>
    <row r="132" spans="2:19" s="4" customFormat="1" ht="23.25" customHeight="1">
      <c r="B132" s="44" t="s">
        <v>21</v>
      </c>
      <c r="C132" s="32" t="s">
        <v>22</v>
      </c>
      <c r="D132" s="32">
        <v>0</v>
      </c>
      <c r="E132" s="32">
        <v>0</v>
      </c>
      <c r="F132" s="32">
        <v>0</v>
      </c>
      <c r="G132" s="32">
        <v>0</v>
      </c>
      <c r="H132" s="32"/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</row>
    <row r="133" spans="2:19" s="4" customFormat="1" ht="32.25" customHeight="1">
      <c r="B133" s="45" t="s">
        <v>23</v>
      </c>
      <c r="C133" s="34" t="s">
        <v>18</v>
      </c>
      <c r="D133" s="34">
        <v>0</v>
      </c>
      <c r="E133" s="34">
        <v>0</v>
      </c>
      <c r="F133" s="34">
        <v>0</v>
      </c>
      <c r="G133" s="34">
        <v>0</v>
      </c>
      <c r="H133" s="35"/>
      <c r="I133" s="34" t="s">
        <v>18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 t="s">
        <v>18</v>
      </c>
      <c r="P133" s="34">
        <v>0</v>
      </c>
      <c r="Q133" s="34">
        <v>0</v>
      </c>
      <c r="R133" s="34">
        <v>0</v>
      </c>
      <c r="S133" s="34">
        <v>0</v>
      </c>
    </row>
    <row r="134" spans="2:19" ht="23.25" customHeight="1">
      <c r="B134" s="28" t="s">
        <v>30</v>
      </c>
      <c r="C134" s="29"/>
      <c r="D134" s="29"/>
      <c r="E134" s="29"/>
      <c r="F134" s="29"/>
      <c r="G134" s="29"/>
      <c r="H134" s="30"/>
      <c r="I134" s="29"/>
      <c r="J134" s="29"/>
      <c r="K134" s="29"/>
      <c r="L134" s="29"/>
      <c r="M134" s="29"/>
      <c r="N134" s="30"/>
      <c r="O134" s="29"/>
      <c r="P134" s="29"/>
      <c r="Q134" s="29"/>
      <c r="R134" s="29"/>
      <c r="S134" s="29"/>
    </row>
    <row r="135" spans="2:19" s="7" customFormat="1" ht="23.25" customHeight="1">
      <c r="B135" s="31" t="s">
        <v>16</v>
      </c>
      <c r="C135" s="82">
        <f>C96</f>
        <v>98000000</v>
      </c>
      <c r="D135" s="51"/>
      <c r="E135" s="51"/>
      <c r="F135" s="41"/>
      <c r="G135" s="41"/>
      <c r="H135" s="52"/>
      <c r="I135" s="79">
        <v>0</v>
      </c>
      <c r="J135" s="41">
        <v>0</v>
      </c>
      <c r="K135" s="41">
        <v>0</v>
      </c>
      <c r="L135" s="41">
        <v>0</v>
      </c>
      <c r="M135" s="41">
        <v>0</v>
      </c>
      <c r="N135" s="52">
        <v>0</v>
      </c>
      <c r="O135" s="79">
        <v>0</v>
      </c>
      <c r="P135" s="41">
        <v>0</v>
      </c>
      <c r="Q135" s="41">
        <v>0</v>
      </c>
      <c r="R135" s="41">
        <v>0</v>
      </c>
      <c r="S135" s="41">
        <v>0</v>
      </c>
    </row>
    <row r="136" spans="2:19" s="7" customFormat="1" ht="23.25" customHeight="1">
      <c r="B136" s="92" t="s">
        <v>35</v>
      </c>
      <c r="C136" s="82">
        <v>98000000</v>
      </c>
      <c r="D136" s="51">
        <v>0</v>
      </c>
      <c r="E136" s="51">
        <v>0</v>
      </c>
      <c r="F136" s="41">
        <v>98000000</v>
      </c>
      <c r="G136" s="41">
        <v>0</v>
      </c>
      <c r="H136" s="52"/>
      <c r="I136" s="79">
        <v>0</v>
      </c>
      <c r="J136" s="41">
        <v>0</v>
      </c>
      <c r="K136" s="41">
        <v>0</v>
      </c>
      <c r="L136" s="41">
        <v>0</v>
      </c>
      <c r="M136" s="41">
        <v>0</v>
      </c>
      <c r="N136" s="52">
        <v>0</v>
      </c>
      <c r="O136" s="79">
        <v>0</v>
      </c>
      <c r="P136" s="41">
        <v>0</v>
      </c>
      <c r="Q136" s="41">
        <v>0</v>
      </c>
      <c r="R136" s="41">
        <v>0</v>
      </c>
      <c r="S136" s="41">
        <v>0</v>
      </c>
    </row>
    <row r="137" spans="2:19" s="7" customFormat="1" ht="23.25" customHeight="1">
      <c r="B137" s="92" t="s">
        <v>37</v>
      </c>
      <c r="C137" s="82">
        <v>98000000</v>
      </c>
      <c r="D137" s="51">
        <v>0</v>
      </c>
      <c r="E137" s="51">
        <v>0</v>
      </c>
      <c r="F137" s="41">
        <v>98000000</v>
      </c>
      <c r="G137" s="41">
        <v>0</v>
      </c>
      <c r="H137" s="52"/>
      <c r="I137" s="79">
        <v>0</v>
      </c>
      <c r="J137" s="41">
        <v>724962.06</v>
      </c>
      <c r="K137" s="41">
        <v>724962.06</v>
      </c>
      <c r="L137" s="41">
        <v>0</v>
      </c>
      <c r="M137" s="41">
        <v>0</v>
      </c>
      <c r="N137" s="52">
        <v>0</v>
      </c>
      <c r="O137" s="79">
        <v>0</v>
      </c>
      <c r="P137" s="41">
        <v>0</v>
      </c>
      <c r="Q137" s="41">
        <v>0</v>
      </c>
      <c r="R137" s="41">
        <v>0</v>
      </c>
      <c r="S137" s="41">
        <v>0</v>
      </c>
    </row>
    <row r="138" spans="2:19" s="7" customFormat="1" ht="23.25" customHeight="1">
      <c r="B138" s="92" t="s">
        <v>38</v>
      </c>
      <c r="C138" s="82">
        <v>98000000</v>
      </c>
      <c r="D138" s="51">
        <v>48000000</v>
      </c>
      <c r="E138" s="51">
        <v>48000000</v>
      </c>
      <c r="F138" s="41">
        <v>98000000</v>
      </c>
      <c r="G138" s="41">
        <v>0</v>
      </c>
      <c r="H138" s="52"/>
      <c r="I138" s="79">
        <v>0</v>
      </c>
      <c r="J138" s="41">
        <v>997274.45</v>
      </c>
      <c r="K138" s="41">
        <v>997274.45</v>
      </c>
      <c r="L138" s="41">
        <v>0</v>
      </c>
      <c r="M138" s="41">
        <v>0</v>
      </c>
      <c r="N138" s="52">
        <v>0</v>
      </c>
      <c r="O138" s="79">
        <v>0</v>
      </c>
      <c r="P138" s="41">
        <v>0</v>
      </c>
      <c r="Q138" s="41">
        <v>0</v>
      </c>
      <c r="R138" s="41">
        <v>0</v>
      </c>
      <c r="S138" s="41">
        <v>0</v>
      </c>
    </row>
    <row r="139" spans="2:19" s="7" customFormat="1" ht="23.25" customHeight="1">
      <c r="B139" s="92" t="s">
        <v>49</v>
      </c>
      <c r="C139" s="82">
        <v>98000000</v>
      </c>
      <c r="D139" s="51">
        <v>0</v>
      </c>
      <c r="E139" s="51">
        <v>0</v>
      </c>
      <c r="F139" s="41">
        <v>98000000</v>
      </c>
      <c r="G139" s="41">
        <v>0</v>
      </c>
      <c r="H139" s="52"/>
      <c r="I139" s="79">
        <v>0</v>
      </c>
      <c r="J139" s="41">
        <v>415311.82</v>
      </c>
      <c r="K139" s="41">
        <v>415311.82</v>
      </c>
      <c r="L139" s="41">
        <v>0</v>
      </c>
      <c r="M139" s="41">
        <v>0</v>
      </c>
      <c r="N139" s="52">
        <v>0</v>
      </c>
      <c r="O139" s="79">
        <v>0</v>
      </c>
      <c r="P139" s="41">
        <v>0</v>
      </c>
      <c r="Q139" s="41">
        <v>0</v>
      </c>
      <c r="R139" s="41">
        <v>0</v>
      </c>
      <c r="S139" s="41">
        <v>0</v>
      </c>
    </row>
    <row r="140" spans="2:19" s="7" customFormat="1" ht="23.25" customHeight="1">
      <c r="B140" s="92" t="s">
        <v>50</v>
      </c>
      <c r="C140" s="82">
        <v>98000000</v>
      </c>
      <c r="D140" s="51">
        <v>0</v>
      </c>
      <c r="E140" s="51">
        <v>0</v>
      </c>
      <c r="F140" s="41">
        <v>98000000</v>
      </c>
      <c r="G140" s="41">
        <v>0</v>
      </c>
      <c r="H140" s="52"/>
      <c r="I140" s="79">
        <v>0</v>
      </c>
      <c r="J140" s="41">
        <v>643983.77</v>
      </c>
      <c r="K140" s="41">
        <v>643893.77</v>
      </c>
      <c r="L140" s="41">
        <v>0</v>
      </c>
      <c r="M140" s="41">
        <v>0</v>
      </c>
      <c r="N140" s="52">
        <v>0</v>
      </c>
      <c r="O140" s="79">
        <v>0</v>
      </c>
      <c r="P140" s="41">
        <v>0</v>
      </c>
      <c r="Q140" s="41">
        <v>0</v>
      </c>
      <c r="R140" s="41">
        <v>0</v>
      </c>
      <c r="S140" s="41">
        <v>0</v>
      </c>
    </row>
    <row r="141" spans="2:19" s="7" customFormat="1" ht="23.25" customHeight="1">
      <c r="B141" s="92" t="s">
        <v>51</v>
      </c>
      <c r="C141" s="82">
        <v>98000000</v>
      </c>
      <c r="D141" s="51">
        <v>0</v>
      </c>
      <c r="E141" s="51">
        <v>0</v>
      </c>
      <c r="F141" s="41">
        <v>98000000</v>
      </c>
      <c r="G141" s="41">
        <v>0</v>
      </c>
      <c r="H141" s="52"/>
      <c r="I141" s="79">
        <v>0</v>
      </c>
      <c r="J141" s="41">
        <v>665356.92</v>
      </c>
      <c r="K141" s="41">
        <v>665356.92</v>
      </c>
      <c r="L141" s="41">
        <v>0</v>
      </c>
      <c r="M141" s="41">
        <v>0</v>
      </c>
      <c r="N141" s="52">
        <v>0</v>
      </c>
      <c r="O141" s="79">
        <v>0</v>
      </c>
      <c r="P141" s="41">
        <v>0</v>
      </c>
      <c r="Q141" s="41">
        <v>0</v>
      </c>
      <c r="R141" s="41">
        <v>0</v>
      </c>
      <c r="S141" s="41">
        <v>0</v>
      </c>
    </row>
    <row r="142" spans="2:19" s="7" customFormat="1" ht="23.25" customHeight="1">
      <c r="B142" s="92" t="s">
        <v>53</v>
      </c>
      <c r="C142" s="82">
        <v>98000000</v>
      </c>
      <c r="D142" s="51">
        <v>0</v>
      </c>
      <c r="E142" s="51">
        <v>0</v>
      </c>
      <c r="F142" s="41">
        <v>98000000</v>
      </c>
      <c r="G142" s="41">
        <v>0</v>
      </c>
      <c r="H142" s="52"/>
      <c r="I142" s="79">
        <v>0</v>
      </c>
      <c r="J142" s="41">
        <v>643893.78</v>
      </c>
      <c r="K142" s="41">
        <v>643893.78</v>
      </c>
      <c r="L142" s="41">
        <v>0</v>
      </c>
      <c r="M142" s="41">
        <v>0</v>
      </c>
      <c r="N142" s="52">
        <v>0</v>
      </c>
      <c r="O142" s="79">
        <v>0</v>
      </c>
      <c r="P142" s="41">
        <v>0</v>
      </c>
      <c r="Q142" s="41">
        <v>0</v>
      </c>
      <c r="R142" s="41">
        <v>0</v>
      </c>
      <c r="S142" s="41">
        <v>0</v>
      </c>
    </row>
    <row r="143" spans="2:19" s="7" customFormat="1" ht="23.25" customHeight="1">
      <c r="B143" s="92" t="s">
        <v>54</v>
      </c>
      <c r="C143" s="82">
        <v>98000000</v>
      </c>
      <c r="D143" s="51">
        <v>20000000</v>
      </c>
      <c r="E143" s="51">
        <v>20000000</v>
      </c>
      <c r="F143" s="41">
        <v>98000000</v>
      </c>
      <c r="G143" s="41">
        <v>0</v>
      </c>
      <c r="H143" s="52"/>
      <c r="I143" s="79">
        <v>0</v>
      </c>
      <c r="J143" s="41">
        <v>723960.83</v>
      </c>
      <c r="K143" s="41">
        <v>723960.83</v>
      </c>
      <c r="L143" s="41">
        <v>0</v>
      </c>
      <c r="M143" s="41">
        <v>0</v>
      </c>
      <c r="N143" s="52">
        <v>0</v>
      </c>
      <c r="O143" s="79">
        <v>0</v>
      </c>
      <c r="P143" s="41">
        <v>0</v>
      </c>
      <c r="Q143" s="41">
        <v>0</v>
      </c>
      <c r="R143" s="41">
        <v>0</v>
      </c>
      <c r="S143" s="41">
        <v>0</v>
      </c>
    </row>
    <row r="144" spans="2:19" s="7" customFormat="1" ht="23.25" customHeight="1">
      <c r="B144" s="92" t="s">
        <v>56</v>
      </c>
      <c r="C144" s="82">
        <v>98000000</v>
      </c>
      <c r="D144" s="51">
        <v>0</v>
      </c>
      <c r="E144" s="51">
        <v>0</v>
      </c>
      <c r="F144" s="41">
        <v>98000000</v>
      </c>
      <c r="G144" s="41">
        <v>0</v>
      </c>
      <c r="H144" s="52"/>
      <c r="I144" s="79">
        <v>0</v>
      </c>
      <c r="J144" s="41">
        <v>612038.32</v>
      </c>
      <c r="K144" s="41">
        <v>612038.32</v>
      </c>
      <c r="L144" s="41">
        <v>0</v>
      </c>
      <c r="M144" s="41">
        <v>0</v>
      </c>
      <c r="N144" s="52">
        <v>0</v>
      </c>
      <c r="O144" s="79">
        <v>0</v>
      </c>
      <c r="P144" s="41">
        <v>0</v>
      </c>
      <c r="Q144" s="41">
        <v>0</v>
      </c>
      <c r="R144" s="41">
        <v>0</v>
      </c>
      <c r="S144" s="41">
        <v>0</v>
      </c>
    </row>
    <row r="145" spans="2:19" s="7" customFormat="1" ht="23.25" customHeight="1">
      <c r="B145" s="92" t="s">
        <v>57</v>
      </c>
      <c r="C145" s="82">
        <v>98000000</v>
      </c>
      <c r="D145" s="51">
        <v>0</v>
      </c>
      <c r="E145" s="51">
        <v>0</v>
      </c>
      <c r="F145" s="41">
        <v>98000000</v>
      </c>
      <c r="G145" s="41">
        <v>0</v>
      </c>
      <c r="H145" s="52"/>
      <c r="I145" s="79">
        <v>0</v>
      </c>
      <c r="J145" s="41">
        <v>642204.59</v>
      </c>
      <c r="K145" s="41">
        <v>642204.59</v>
      </c>
      <c r="L145" s="41">
        <v>0</v>
      </c>
      <c r="M145" s="41">
        <v>0</v>
      </c>
      <c r="N145" s="52">
        <v>0</v>
      </c>
      <c r="O145" s="79">
        <v>0</v>
      </c>
      <c r="P145" s="41">
        <v>0</v>
      </c>
      <c r="Q145" s="41">
        <v>0</v>
      </c>
      <c r="R145" s="41">
        <v>0</v>
      </c>
      <c r="S145" s="41">
        <v>0</v>
      </c>
    </row>
    <row r="146" spans="2:19" s="7" customFormat="1" ht="23.25" customHeight="1">
      <c r="B146" s="92" t="s">
        <v>58</v>
      </c>
      <c r="C146" s="82">
        <v>98000000</v>
      </c>
      <c r="D146" s="51">
        <v>0</v>
      </c>
      <c r="E146" s="51">
        <v>0</v>
      </c>
      <c r="F146" s="41">
        <v>98000000</v>
      </c>
      <c r="G146" s="41">
        <v>0</v>
      </c>
      <c r="H146" s="52"/>
      <c r="I146" s="79">
        <v>0</v>
      </c>
      <c r="J146" s="41">
        <v>663611.42</v>
      </c>
      <c r="K146" s="41">
        <v>663611.42</v>
      </c>
      <c r="L146" s="41">
        <v>0</v>
      </c>
      <c r="M146" s="41">
        <v>0</v>
      </c>
      <c r="N146" s="52">
        <v>0</v>
      </c>
      <c r="O146" s="79">
        <v>0</v>
      </c>
      <c r="P146" s="41">
        <v>0</v>
      </c>
      <c r="Q146" s="41">
        <v>0</v>
      </c>
      <c r="R146" s="41">
        <v>0</v>
      </c>
      <c r="S146" s="41">
        <v>0</v>
      </c>
    </row>
    <row r="147" spans="2:19" s="7" customFormat="1" ht="23.25" customHeight="1">
      <c r="B147" s="92" t="s">
        <v>61</v>
      </c>
      <c r="C147" s="82">
        <v>98000000</v>
      </c>
      <c r="D147" s="51">
        <v>5000000</v>
      </c>
      <c r="E147" s="51">
        <v>0</v>
      </c>
      <c r="F147" s="41">
        <v>103000000</v>
      </c>
      <c r="G147" s="41">
        <v>0</v>
      </c>
      <c r="H147" s="52"/>
      <c r="I147" s="79"/>
      <c r="J147" s="41">
        <v>1309094.7</v>
      </c>
      <c r="K147" s="41">
        <v>1309094.7</v>
      </c>
      <c r="L147" s="41">
        <v>0</v>
      </c>
      <c r="M147" s="41">
        <v>0</v>
      </c>
      <c r="N147" s="52">
        <v>0</v>
      </c>
      <c r="O147" s="79">
        <v>0</v>
      </c>
      <c r="P147" s="41">
        <v>0</v>
      </c>
      <c r="Q147" s="41">
        <v>0</v>
      </c>
      <c r="R147" s="41">
        <v>0</v>
      </c>
      <c r="S147" s="41">
        <v>0</v>
      </c>
    </row>
    <row r="148" spans="2:19" s="4" customFormat="1" ht="18" customHeight="1">
      <c r="B148" s="44" t="s">
        <v>21</v>
      </c>
      <c r="C148" s="75" t="s">
        <v>18</v>
      </c>
      <c r="D148" s="78">
        <f>SUM(D136:D147)</f>
        <v>73000000</v>
      </c>
      <c r="E148" s="78">
        <f>E109</f>
        <v>68000000</v>
      </c>
      <c r="F148" s="78">
        <v>98000000</v>
      </c>
      <c r="G148" s="78">
        <v>0</v>
      </c>
      <c r="H148" s="78"/>
      <c r="I148" s="78">
        <v>0</v>
      </c>
      <c r="J148" s="78">
        <f>J109</f>
        <v>8041692.660000001</v>
      </c>
      <c r="K148" s="78">
        <f>K109</f>
        <v>8041692.660000001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</row>
    <row r="149" spans="2:19" s="5" customFormat="1" ht="30.75" customHeight="1">
      <c r="B149" s="53" t="s">
        <v>23</v>
      </c>
      <c r="C149" s="54" t="s">
        <v>18</v>
      </c>
      <c r="D149" s="54">
        <v>0</v>
      </c>
      <c r="E149" s="54">
        <v>0</v>
      </c>
      <c r="F149" s="54">
        <v>0</v>
      </c>
      <c r="G149" s="54">
        <v>0</v>
      </c>
      <c r="H149" s="55"/>
      <c r="I149" s="54" t="s">
        <v>18</v>
      </c>
      <c r="J149" s="54">
        <v>0</v>
      </c>
      <c r="K149" s="54" t="s">
        <v>42</v>
      </c>
      <c r="L149" s="54">
        <v>0</v>
      </c>
      <c r="M149" s="54">
        <v>0</v>
      </c>
      <c r="N149" s="54">
        <v>0</v>
      </c>
      <c r="O149" s="54" t="s">
        <v>18</v>
      </c>
      <c r="P149" s="54">
        <v>0</v>
      </c>
      <c r="Q149" s="54">
        <v>0</v>
      </c>
      <c r="R149" s="54">
        <v>0</v>
      </c>
      <c r="S149" s="54">
        <v>0</v>
      </c>
    </row>
    <row r="150" spans="2:19" ht="23.25" customHeight="1">
      <c r="B150" s="28" t="s">
        <v>31</v>
      </c>
      <c r="C150" s="29"/>
      <c r="D150" s="29"/>
      <c r="E150" s="29"/>
      <c r="F150" s="29"/>
      <c r="G150" s="29"/>
      <c r="H150" s="30"/>
      <c r="I150" s="29"/>
      <c r="J150" s="29"/>
      <c r="K150" s="29"/>
      <c r="L150" s="29"/>
      <c r="M150" s="29"/>
      <c r="N150" s="30"/>
      <c r="O150" s="29"/>
      <c r="P150" s="29"/>
      <c r="Q150" s="29"/>
      <c r="R150" s="29"/>
      <c r="S150" s="29"/>
    </row>
    <row r="151" spans="2:19" ht="23.25" customHeight="1">
      <c r="B151" s="28" t="s">
        <v>32</v>
      </c>
      <c r="C151" s="29"/>
      <c r="D151" s="29"/>
      <c r="E151" s="29"/>
      <c r="F151" s="29"/>
      <c r="G151" s="29"/>
      <c r="H151" s="30"/>
      <c r="I151" s="29"/>
      <c r="J151" s="29"/>
      <c r="K151" s="29"/>
      <c r="L151" s="29"/>
      <c r="M151" s="29"/>
      <c r="N151" s="30"/>
      <c r="O151" s="29"/>
      <c r="P151" s="29"/>
      <c r="Q151" s="29"/>
      <c r="R151" s="29"/>
      <c r="S151" s="29"/>
    </row>
    <row r="152" spans="2:19" ht="23.25" customHeight="1">
      <c r="B152" s="56" t="s">
        <v>16</v>
      </c>
      <c r="C152" s="57">
        <v>0</v>
      </c>
      <c r="D152" s="57" t="s">
        <v>17</v>
      </c>
      <c r="E152" s="57"/>
      <c r="F152" s="57"/>
      <c r="G152" s="57"/>
      <c r="H152" s="58"/>
      <c r="I152" s="57">
        <v>0</v>
      </c>
      <c r="J152" s="57">
        <v>0</v>
      </c>
      <c r="K152" s="57">
        <v>0</v>
      </c>
      <c r="L152" s="59">
        <v>0</v>
      </c>
      <c r="M152" s="59">
        <v>0</v>
      </c>
      <c r="N152" s="60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</row>
    <row r="153" spans="2:19" ht="17.25" customHeight="1">
      <c r="B153" s="80" t="s">
        <v>35</v>
      </c>
      <c r="C153" s="32">
        <v>0</v>
      </c>
      <c r="D153" s="75">
        <v>0</v>
      </c>
      <c r="E153" s="32">
        <v>0</v>
      </c>
      <c r="F153" s="75">
        <f>C152+D153-E153</f>
        <v>0</v>
      </c>
      <c r="G153" s="75">
        <v>0</v>
      </c>
      <c r="H153" s="76"/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34">
        <v>0</v>
      </c>
    </row>
    <row r="154" spans="2:19" ht="18" customHeight="1">
      <c r="B154" s="80" t="s">
        <v>37</v>
      </c>
      <c r="C154" s="32">
        <v>0</v>
      </c>
      <c r="D154" s="75">
        <v>0</v>
      </c>
      <c r="E154" s="32">
        <v>0</v>
      </c>
      <c r="F154" s="75">
        <v>0</v>
      </c>
      <c r="G154" s="75">
        <v>0</v>
      </c>
      <c r="H154" s="76"/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34">
        <v>0</v>
      </c>
    </row>
    <row r="155" spans="2:19" ht="19.5" customHeight="1">
      <c r="B155" s="80" t="s">
        <v>38</v>
      </c>
      <c r="C155" s="32">
        <v>0</v>
      </c>
      <c r="D155" s="75">
        <v>0</v>
      </c>
      <c r="E155" s="32">
        <v>0</v>
      </c>
      <c r="F155" s="75">
        <v>0</v>
      </c>
      <c r="G155" s="75">
        <v>0</v>
      </c>
      <c r="H155" s="76"/>
      <c r="I155" s="75">
        <v>0</v>
      </c>
      <c r="J155" s="75">
        <v>0</v>
      </c>
      <c r="K155" s="75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5">
        <v>0</v>
      </c>
      <c r="S155" s="34">
        <v>0</v>
      </c>
    </row>
    <row r="156" spans="2:19" ht="23.25" customHeight="1">
      <c r="B156" s="53" t="s">
        <v>19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61"/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60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</row>
    <row r="157" spans="2:19" ht="23.25" customHeight="1">
      <c r="B157" s="28" t="s">
        <v>33</v>
      </c>
      <c r="C157" s="46"/>
      <c r="D157" s="46"/>
      <c r="E157" s="29"/>
      <c r="F157" s="29"/>
      <c r="G157" s="29"/>
      <c r="H157" s="30"/>
      <c r="I157" s="29"/>
      <c r="J157" s="29"/>
      <c r="K157" s="29"/>
      <c r="L157" s="29"/>
      <c r="M157" s="29"/>
      <c r="N157" s="30"/>
      <c r="O157" s="29"/>
      <c r="P157" s="29"/>
      <c r="Q157" s="29"/>
      <c r="R157" s="29"/>
      <c r="S157" s="29"/>
    </row>
    <row r="158" spans="2:19" s="8" customFormat="1" ht="23.25" customHeight="1">
      <c r="B158" s="31" t="s">
        <v>16</v>
      </c>
      <c r="C158" s="31">
        <v>0</v>
      </c>
      <c r="D158" s="31"/>
      <c r="E158" s="31"/>
      <c r="F158" s="31">
        <v>0</v>
      </c>
      <c r="G158" s="31"/>
      <c r="H158" s="62"/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62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</row>
    <row r="159" spans="2:19" s="9" customFormat="1" ht="17.25" customHeight="1">
      <c r="B159" s="63" t="s">
        <v>21</v>
      </c>
      <c r="C159" s="64" t="s">
        <v>22</v>
      </c>
      <c r="D159" s="65">
        <v>0</v>
      </c>
      <c r="E159" s="65">
        <v>0</v>
      </c>
      <c r="F159" s="65">
        <v>0</v>
      </c>
      <c r="G159" s="65">
        <v>0</v>
      </c>
      <c r="H159" s="66"/>
      <c r="I159" s="64" t="s">
        <v>22</v>
      </c>
      <c r="J159" s="65">
        <v>0</v>
      </c>
      <c r="K159" s="65">
        <v>0</v>
      </c>
      <c r="L159" s="65">
        <v>0</v>
      </c>
      <c r="M159" s="65">
        <v>0</v>
      </c>
      <c r="N159" s="67">
        <v>0</v>
      </c>
      <c r="O159" s="64" t="s">
        <v>22</v>
      </c>
      <c r="P159" s="65">
        <v>0</v>
      </c>
      <c r="Q159" s="65">
        <v>0</v>
      </c>
      <c r="R159" s="65">
        <v>0</v>
      </c>
      <c r="S159" s="65">
        <v>0</v>
      </c>
    </row>
    <row r="160" spans="2:19" s="9" customFormat="1" ht="32.25" customHeight="1">
      <c r="B160" s="53" t="s">
        <v>23</v>
      </c>
      <c r="C160" s="54" t="s">
        <v>18</v>
      </c>
      <c r="D160" s="84">
        <v>0</v>
      </c>
      <c r="E160" s="84">
        <v>0</v>
      </c>
      <c r="F160" s="84">
        <v>0</v>
      </c>
      <c r="G160" s="84">
        <v>0</v>
      </c>
      <c r="H160" s="55"/>
      <c r="I160" s="54" t="s">
        <v>18</v>
      </c>
      <c r="J160" s="84">
        <v>0</v>
      </c>
      <c r="K160" s="84">
        <v>0</v>
      </c>
      <c r="L160" s="84">
        <v>0</v>
      </c>
      <c r="M160" s="84">
        <v>0</v>
      </c>
      <c r="N160" s="54">
        <v>0</v>
      </c>
      <c r="O160" s="54" t="s">
        <v>18</v>
      </c>
      <c r="P160" s="84">
        <v>0</v>
      </c>
      <c r="Q160" s="84">
        <v>0</v>
      </c>
      <c r="R160" s="84">
        <v>0</v>
      </c>
      <c r="S160" s="84">
        <v>0</v>
      </c>
    </row>
    <row r="161" spans="2:19" ht="27" customHeight="1">
      <c r="B161" s="28" t="s">
        <v>34</v>
      </c>
      <c r="C161" s="29"/>
      <c r="D161" s="29"/>
      <c r="E161" s="29"/>
      <c r="F161" s="29"/>
      <c r="G161" s="29"/>
      <c r="H161" s="30"/>
      <c r="I161" s="29"/>
      <c r="J161" s="29"/>
      <c r="K161" s="29"/>
      <c r="L161" s="29"/>
      <c r="M161" s="29"/>
      <c r="N161" s="30"/>
      <c r="O161" s="29"/>
      <c r="P161" s="29"/>
      <c r="Q161" s="29"/>
      <c r="R161" s="29"/>
      <c r="S161" s="29"/>
    </row>
    <row r="162" spans="2:19" s="7" customFormat="1" ht="27" customHeight="1">
      <c r="B162" s="31" t="s">
        <v>16</v>
      </c>
      <c r="C162" s="32">
        <f>C135+C158</f>
        <v>98000000</v>
      </c>
      <c r="D162" s="32"/>
      <c r="E162" s="32"/>
      <c r="F162" s="32"/>
      <c r="G162" s="32">
        <v>0</v>
      </c>
      <c r="H162" s="43"/>
      <c r="I162" s="32"/>
      <c r="J162" s="32">
        <v>0</v>
      </c>
      <c r="K162" s="32">
        <v>0</v>
      </c>
      <c r="L162" s="32">
        <v>0</v>
      </c>
      <c r="M162" s="32">
        <v>0</v>
      </c>
      <c r="N162" s="43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</row>
    <row r="163" spans="2:19" s="7" customFormat="1" ht="27" customHeight="1">
      <c r="B163" s="36" t="s">
        <v>35</v>
      </c>
      <c r="C163" s="32">
        <f>C162</f>
        <v>98000000</v>
      </c>
      <c r="D163" s="34">
        <v>0</v>
      </c>
      <c r="E163" s="34">
        <v>0</v>
      </c>
      <c r="F163" s="32">
        <f>C163+D163-E163</f>
        <v>98000000</v>
      </c>
      <c r="G163" s="34">
        <f aca="true" t="shared" si="0" ref="G163:S163">G159</f>
        <v>0</v>
      </c>
      <c r="H163" s="77"/>
      <c r="I163" s="34">
        <v>0</v>
      </c>
      <c r="J163" s="34">
        <f>J97</f>
        <v>0</v>
      </c>
      <c r="K163" s="34">
        <f>K97</f>
        <v>0</v>
      </c>
      <c r="L163" s="34">
        <f t="shared" si="0"/>
        <v>0</v>
      </c>
      <c r="M163" s="34">
        <f t="shared" si="0"/>
        <v>0</v>
      </c>
      <c r="N163" s="34">
        <f t="shared" si="0"/>
        <v>0</v>
      </c>
      <c r="O163" s="34" t="str">
        <f t="shared" si="0"/>
        <v>Х</v>
      </c>
      <c r="P163" s="34">
        <f t="shared" si="0"/>
        <v>0</v>
      </c>
      <c r="Q163" s="34">
        <f t="shared" si="0"/>
        <v>0</v>
      </c>
      <c r="R163" s="34">
        <f t="shared" si="0"/>
        <v>0</v>
      </c>
      <c r="S163" s="34">
        <f t="shared" si="0"/>
        <v>0</v>
      </c>
    </row>
    <row r="164" spans="2:19" s="7" customFormat="1" ht="27" customHeight="1">
      <c r="B164" s="36" t="s">
        <v>37</v>
      </c>
      <c r="C164" s="32">
        <v>98000000</v>
      </c>
      <c r="D164" s="34">
        <v>0</v>
      </c>
      <c r="E164" s="34">
        <v>0</v>
      </c>
      <c r="F164" s="32">
        <v>98000000</v>
      </c>
      <c r="G164" s="34">
        <v>0</v>
      </c>
      <c r="H164" s="77"/>
      <c r="I164" s="34">
        <v>0</v>
      </c>
      <c r="J164" s="34">
        <v>724962.06</v>
      </c>
      <c r="K164" s="34">
        <v>724962.06</v>
      </c>
      <c r="L164" s="34">
        <v>0</v>
      </c>
      <c r="M164" s="34">
        <v>0</v>
      </c>
      <c r="N164" s="34">
        <v>0</v>
      </c>
      <c r="O164" s="34" t="s">
        <v>18</v>
      </c>
      <c r="P164" s="34">
        <v>0</v>
      </c>
      <c r="Q164" s="34">
        <v>0</v>
      </c>
      <c r="R164" s="34">
        <v>0</v>
      </c>
      <c r="S164" s="34">
        <v>0</v>
      </c>
    </row>
    <row r="165" spans="2:19" s="7" customFormat="1" ht="27" customHeight="1">
      <c r="B165" s="36" t="s">
        <v>38</v>
      </c>
      <c r="C165" s="32">
        <v>98000000</v>
      </c>
      <c r="D165" s="34">
        <v>48000000</v>
      </c>
      <c r="E165" s="34">
        <v>48000000</v>
      </c>
      <c r="F165" s="32">
        <v>98000000</v>
      </c>
      <c r="G165" s="34">
        <v>0</v>
      </c>
      <c r="H165" s="77"/>
      <c r="I165" s="34">
        <v>0</v>
      </c>
      <c r="J165" s="34">
        <v>997274.45</v>
      </c>
      <c r="K165" s="34">
        <v>997274.45</v>
      </c>
      <c r="L165" s="34">
        <v>0</v>
      </c>
      <c r="M165" s="34">
        <v>0</v>
      </c>
      <c r="N165" s="34">
        <v>0</v>
      </c>
      <c r="O165" s="34" t="s">
        <v>18</v>
      </c>
      <c r="P165" s="34">
        <v>0</v>
      </c>
      <c r="Q165" s="34">
        <v>0</v>
      </c>
      <c r="R165" s="34">
        <v>0</v>
      </c>
      <c r="S165" s="34">
        <v>0</v>
      </c>
    </row>
    <row r="166" spans="2:19" s="7" customFormat="1" ht="27" customHeight="1">
      <c r="B166" s="36" t="s">
        <v>49</v>
      </c>
      <c r="C166" s="32">
        <v>98000000</v>
      </c>
      <c r="D166" s="34">
        <v>0</v>
      </c>
      <c r="E166" s="34">
        <v>0</v>
      </c>
      <c r="F166" s="32">
        <v>98000000</v>
      </c>
      <c r="G166" s="34">
        <v>0</v>
      </c>
      <c r="H166" s="77"/>
      <c r="I166" s="34">
        <v>0</v>
      </c>
      <c r="J166" s="34">
        <v>415311.82</v>
      </c>
      <c r="K166" s="34">
        <v>415311.82</v>
      </c>
      <c r="L166" s="34">
        <v>0</v>
      </c>
      <c r="M166" s="34">
        <v>0</v>
      </c>
      <c r="N166" s="34">
        <v>0</v>
      </c>
      <c r="O166" s="34" t="s">
        <v>18</v>
      </c>
      <c r="P166" s="34">
        <v>0</v>
      </c>
      <c r="Q166" s="34">
        <v>0</v>
      </c>
      <c r="R166" s="34">
        <v>0</v>
      </c>
      <c r="S166" s="34">
        <v>0</v>
      </c>
    </row>
    <row r="167" spans="2:19" s="7" customFormat="1" ht="27" customHeight="1">
      <c r="B167" s="36" t="s">
        <v>50</v>
      </c>
      <c r="C167" s="32">
        <v>98000000</v>
      </c>
      <c r="D167" s="34">
        <v>0</v>
      </c>
      <c r="E167" s="34">
        <v>0</v>
      </c>
      <c r="F167" s="32">
        <v>98000000</v>
      </c>
      <c r="G167" s="34">
        <v>0</v>
      </c>
      <c r="H167" s="77"/>
      <c r="I167" s="34">
        <v>0</v>
      </c>
      <c r="J167" s="34">
        <v>643983.77</v>
      </c>
      <c r="K167" s="34">
        <v>643893.77</v>
      </c>
      <c r="L167" s="34">
        <v>0</v>
      </c>
      <c r="M167" s="34">
        <v>0</v>
      </c>
      <c r="N167" s="34">
        <v>0</v>
      </c>
      <c r="O167" s="34" t="s">
        <v>18</v>
      </c>
      <c r="P167" s="34">
        <v>0</v>
      </c>
      <c r="Q167" s="34">
        <v>0</v>
      </c>
      <c r="R167" s="34">
        <v>0</v>
      </c>
      <c r="S167" s="34">
        <v>0</v>
      </c>
    </row>
    <row r="168" spans="2:19" s="7" customFormat="1" ht="27" customHeight="1">
      <c r="B168" s="36" t="s">
        <v>51</v>
      </c>
      <c r="C168" s="32">
        <v>98000000</v>
      </c>
      <c r="D168" s="34">
        <v>0</v>
      </c>
      <c r="E168" s="34">
        <v>0</v>
      </c>
      <c r="F168" s="32">
        <v>98000000</v>
      </c>
      <c r="G168" s="34">
        <v>0</v>
      </c>
      <c r="H168" s="77"/>
      <c r="I168" s="34">
        <v>0</v>
      </c>
      <c r="J168" s="34">
        <v>665356.92</v>
      </c>
      <c r="K168" s="34">
        <v>665356.92</v>
      </c>
      <c r="L168" s="34">
        <v>0</v>
      </c>
      <c r="M168" s="34">
        <v>0</v>
      </c>
      <c r="N168" s="34">
        <v>0</v>
      </c>
      <c r="O168" s="34" t="s">
        <v>18</v>
      </c>
      <c r="P168" s="34">
        <v>0</v>
      </c>
      <c r="Q168" s="34">
        <v>0</v>
      </c>
      <c r="R168" s="34">
        <v>0</v>
      </c>
      <c r="S168" s="34">
        <v>0</v>
      </c>
    </row>
    <row r="169" spans="2:19" s="7" customFormat="1" ht="27" customHeight="1">
      <c r="B169" s="36" t="s">
        <v>53</v>
      </c>
      <c r="C169" s="32">
        <v>98000000</v>
      </c>
      <c r="D169" s="34">
        <v>0</v>
      </c>
      <c r="E169" s="34">
        <v>0</v>
      </c>
      <c r="F169" s="32">
        <v>98000000</v>
      </c>
      <c r="G169" s="34">
        <v>0</v>
      </c>
      <c r="H169" s="77"/>
      <c r="I169" s="34">
        <v>0</v>
      </c>
      <c r="J169" s="34">
        <v>643893.78</v>
      </c>
      <c r="K169" s="34">
        <v>643893.78</v>
      </c>
      <c r="L169" s="34">
        <v>0</v>
      </c>
      <c r="M169" s="34">
        <v>0</v>
      </c>
      <c r="N169" s="34">
        <v>0</v>
      </c>
      <c r="O169" s="34" t="s">
        <v>18</v>
      </c>
      <c r="P169" s="34">
        <v>0</v>
      </c>
      <c r="Q169" s="34">
        <v>0</v>
      </c>
      <c r="R169" s="34">
        <v>0</v>
      </c>
      <c r="S169" s="34">
        <v>0</v>
      </c>
    </row>
    <row r="170" spans="2:19" s="7" customFormat="1" ht="27" customHeight="1">
      <c r="B170" s="36" t="s">
        <v>54</v>
      </c>
      <c r="C170" s="32">
        <v>98000000</v>
      </c>
      <c r="D170" s="34">
        <v>20000000</v>
      </c>
      <c r="E170" s="34">
        <v>20000000</v>
      </c>
      <c r="F170" s="32">
        <v>98000000</v>
      </c>
      <c r="G170" s="34">
        <v>0</v>
      </c>
      <c r="H170" s="77"/>
      <c r="I170" s="34">
        <v>0</v>
      </c>
      <c r="J170" s="34">
        <v>723960.83</v>
      </c>
      <c r="K170" s="34">
        <v>723960.83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</row>
    <row r="171" spans="2:19" s="7" customFormat="1" ht="27" customHeight="1">
      <c r="B171" s="36" t="s">
        <v>56</v>
      </c>
      <c r="C171" s="32">
        <v>98000000</v>
      </c>
      <c r="D171" s="34">
        <v>0</v>
      </c>
      <c r="E171" s="34">
        <v>0</v>
      </c>
      <c r="F171" s="32">
        <v>98000000</v>
      </c>
      <c r="G171" s="34">
        <v>0</v>
      </c>
      <c r="H171" s="77"/>
      <c r="I171" s="34">
        <v>0</v>
      </c>
      <c r="J171" s="34">
        <v>612038.32</v>
      </c>
      <c r="K171" s="34">
        <v>612038.32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</row>
    <row r="172" spans="2:19" s="7" customFormat="1" ht="27" customHeight="1">
      <c r="B172" s="36" t="s">
        <v>57</v>
      </c>
      <c r="C172" s="32">
        <v>98000000</v>
      </c>
      <c r="D172" s="34">
        <v>0</v>
      </c>
      <c r="E172" s="34">
        <v>0</v>
      </c>
      <c r="F172" s="32">
        <v>98000000</v>
      </c>
      <c r="G172" s="34">
        <v>0</v>
      </c>
      <c r="H172" s="77"/>
      <c r="I172" s="34">
        <v>0</v>
      </c>
      <c r="J172" s="34">
        <v>642204.59</v>
      </c>
      <c r="K172" s="34">
        <v>642204.59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</row>
    <row r="173" spans="2:19" s="7" customFormat="1" ht="27" customHeight="1">
      <c r="B173" s="36" t="s">
        <v>58</v>
      </c>
      <c r="C173" s="32">
        <v>98000000</v>
      </c>
      <c r="D173" s="34">
        <v>0</v>
      </c>
      <c r="E173" s="34">
        <v>0</v>
      </c>
      <c r="F173" s="32">
        <v>98000000</v>
      </c>
      <c r="G173" s="34">
        <v>0</v>
      </c>
      <c r="H173" s="77"/>
      <c r="I173" s="34">
        <v>0</v>
      </c>
      <c r="J173" s="34">
        <v>663611.42</v>
      </c>
      <c r="K173" s="34">
        <v>663611.42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</row>
    <row r="174" spans="2:19" s="7" customFormat="1" ht="27" customHeight="1">
      <c r="B174" s="36" t="s">
        <v>61</v>
      </c>
      <c r="C174" s="32">
        <v>98000000</v>
      </c>
      <c r="D174" s="34">
        <v>5000000</v>
      </c>
      <c r="E174" s="34">
        <v>0</v>
      </c>
      <c r="F174" s="32">
        <v>103000000</v>
      </c>
      <c r="G174" s="34">
        <v>0</v>
      </c>
      <c r="H174" s="77"/>
      <c r="I174" s="34">
        <v>0</v>
      </c>
      <c r="J174" s="34">
        <v>1309094.7</v>
      </c>
      <c r="K174" s="34">
        <v>1309094.7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</row>
    <row r="175" spans="2:19" s="7" customFormat="1" ht="27" customHeight="1">
      <c r="B175" s="44" t="s">
        <v>19</v>
      </c>
      <c r="C175" s="32" t="s">
        <v>18</v>
      </c>
      <c r="D175" s="32">
        <f>SUM(D163:D174)</f>
        <v>73000000</v>
      </c>
      <c r="E175" s="32">
        <f>E148</f>
        <v>68000000</v>
      </c>
      <c r="F175" s="32">
        <v>103000000</v>
      </c>
      <c r="G175" s="32">
        <f>G163</f>
        <v>0</v>
      </c>
      <c r="H175" s="32"/>
      <c r="I175" s="32">
        <f>I163</f>
        <v>0</v>
      </c>
      <c r="J175" s="78">
        <f>J109</f>
        <v>8041692.660000001</v>
      </c>
      <c r="K175" s="78">
        <f>K109</f>
        <v>8041692.660000001</v>
      </c>
      <c r="L175" s="32">
        <f aca="true" t="shared" si="1" ref="L175:S175">L163</f>
        <v>0</v>
      </c>
      <c r="M175" s="32">
        <f t="shared" si="1"/>
        <v>0</v>
      </c>
      <c r="N175" s="32">
        <f t="shared" si="1"/>
        <v>0</v>
      </c>
      <c r="O175" s="32" t="str">
        <f t="shared" si="1"/>
        <v>Х</v>
      </c>
      <c r="P175" s="32">
        <f t="shared" si="1"/>
        <v>0</v>
      </c>
      <c r="Q175" s="32">
        <v>0</v>
      </c>
      <c r="R175" s="32">
        <f t="shared" si="1"/>
        <v>0</v>
      </c>
      <c r="S175" s="32">
        <f t="shared" si="1"/>
        <v>0</v>
      </c>
    </row>
    <row r="176" spans="2:19" s="10" customFormat="1" ht="30" customHeight="1">
      <c r="B176" s="53" t="s">
        <v>23</v>
      </c>
      <c r="C176" s="54" t="s">
        <v>18</v>
      </c>
      <c r="D176" s="54">
        <v>0</v>
      </c>
      <c r="E176" s="54">
        <v>0</v>
      </c>
      <c r="F176" s="54">
        <v>0</v>
      </c>
      <c r="G176" s="54">
        <v>0</v>
      </c>
      <c r="H176" s="55"/>
      <c r="I176" s="54" t="s">
        <v>18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 t="s">
        <v>18</v>
      </c>
      <c r="P176" s="54">
        <v>0</v>
      </c>
      <c r="Q176" s="54">
        <v>0</v>
      </c>
      <c r="R176" s="54">
        <v>0</v>
      </c>
      <c r="S176" s="54">
        <v>0</v>
      </c>
    </row>
    <row r="177" spans="2:19" s="10" customFormat="1" ht="23.25" customHeight="1">
      <c r="B177" s="68"/>
      <c r="C177" s="69"/>
      <c r="D177" s="69"/>
      <c r="E177" s="69"/>
      <c r="F177" s="70"/>
      <c r="G177" s="69"/>
      <c r="H177" s="69"/>
      <c r="I177" s="69"/>
      <c r="J177" s="69"/>
      <c r="K177" s="69"/>
      <c r="L177" s="69"/>
      <c r="M177" s="69"/>
      <c r="N177" s="71"/>
      <c r="O177" s="69"/>
      <c r="P177" s="69"/>
      <c r="Q177" s="69"/>
      <c r="R177" s="69"/>
      <c r="S177" s="69"/>
    </row>
    <row r="178" spans="2:19" s="9" customFormat="1" ht="13.5" customHeight="1">
      <c r="B178" s="85" t="s">
        <v>39</v>
      </c>
      <c r="C178" s="72"/>
      <c r="D178" s="107" t="s">
        <v>40</v>
      </c>
      <c r="E178" s="107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3"/>
    </row>
    <row r="179" spans="2:19" s="9" customFormat="1" ht="18" customHeight="1">
      <c r="B179" s="109" t="s">
        <v>41</v>
      </c>
      <c r="C179" s="109"/>
      <c r="D179" s="109"/>
      <c r="E179" s="109"/>
      <c r="F179" s="109"/>
      <c r="G179" s="109"/>
      <c r="H179" s="109"/>
      <c r="I179" s="109"/>
      <c r="J179" s="73"/>
      <c r="K179" s="73"/>
      <c r="L179" s="73"/>
      <c r="M179" s="73"/>
      <c r="N179" s="74"/>
      <c r="O179" s="73"/>
      <c r="P179" s="73"/>
      <c r="Q179" s="73"/>
      <c r="R179" s="73"/>
      <c r="S179" s="73"/>
    </row>
    <row r="180" spans="2:19" s="4" customFormat="1" ht="45.75" customHeight="1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8:14" s="4" customFormat="1" ht="23.25" customHeight="1">
      <c r="H181" s="2"/>
      <c r="N181" s="1"/>
    </row>
    <row r="182" spans="8:14" s="4" customFormat="1" ht="23.25" customHeight="1">
      <c r="H182" s="2"/>
      <c r="N182" s="1"/>
    </row>
    <row r="183" spans="8:14" s="4" customFormat="1" ht="23.25" customHeight="1">
      <c r="H183" s="2"/>
      <c r="N183" s="1"/>
    </row>
    <row r="184" spans="8:14" s="4" customFormat="1" ht="23.25" customHeight="1">
      <c r="H184" s="2"/>
      <c r="N184" s="1"/>
    </row>
    <row r="185" ht="23.25" customHeight="1"/>
    <row r="186" ht="23.25" customHeight="1"/>
    <row r="187" ht="23.25" customHeight="1"/>
    <row r="188" ht="409.5" customHeight="1" hidden="1"/>
    <row r="189" ht="11.25" customHeight="1"/>
    <row r="190" ht="12.75" customHeight="1"/>
    <row r="191" spans="2:19" ht="12.75" customHeight="1">
      <c r="B191" s="11"/>
      <c r="C191" s="11"/>
      <c r="D191" s="11"/>
      <c r="E191" s="11"/>
      <c r="F191" s="11"/>
      <c r="G191" s="11"/>
      <c r="H191" s="12"/>
      <c r="I191" s="11"/>
      <c r="J191" s="11"/>
      <c r="K191" s="11"/>
      <c r="L191" s="11"/>
      <c r="M191" s="11"/>
      <c r="N191" s="13"/>
      <c r="O191" s="11"/>
      <c r="P191" s="11"/>
      <c r="Q191" s="11"/>
      <c r="R191" s="11"/>
      <c r="S191" s="11"/>
    </row>
    <row r="192" spans="2:19" ht="12.75" customHeight="1">
      <c r="B192" s="11"/>
      <c r="C192" s="12"/>
      <c r="D192" s="11"/>
      <c r="E192" s="11"/>
      <c r="F192" s="11"/>
      <c r="G192" s="11"/>
      <c r="H192" s="12"/>
      <c r="I192" s="11"/>
      <c r="J192" s="11"/>
      <c r="K192" s="11"/>
      <c r="L192" s="11"/>
      <c r="M192" s="11"/>
      <c r="N192" s="13"/>
      <c r="O192" s="11"/>
      <c r="P192" s="11"/>
      <c r="Q192" s="11"/>
      <c r="R192" s="11"/>
      <c r="S192" s="11"/>
    </row>
  </sheetData>
  <sheetProtection/>
  <mergeCells count="10">
    <mergeCell ref="H1:M1"/>
    <mergeCell ref="H4:M4"/>
    <mergeCell ref="J3:K3"/>
    <mergeCell ref="H2:M2"/>
    <mergeCell ref="D178:E178"/>
    <mergeCell ref="B180:S180"/>
    <mergeCell ref="B179:I179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3" manualBreakCount="3">
    <brk id="41" min="1" max="20" man="1"/>
    <brk id="73" min="1" max="20" man="1"/>
    <brk id="11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2020-11-30T08:35:04Z</cp:lastPrinted>
  <dcterms:created xsi:type="dcterms:W3CDTF">2010-10-04T10:20:09Z</dcterms:created>
  <dcterms:modified xsi:type="dcterms:W3CDTF">2021-01-07T07:25:36Z</dcterms:modified>
  <cp:category/>
  <cp:version/>
  <cp:contentType/>
  <cp:contentStatus/>
</cp:coreProperties>
</file>