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0" windowWidth="16200" windowHeight="114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книга_1'!$B$1:$U$146</definedName>
  </definedNames>
  <calcPr fullCalcOnLoad="1"/>
</workbook>
</file>

<file path=xl/sharedStrings.xml><?xml version="1.0" encoding="utf-8"?>
<sst xmlns="http://schemas.openxmlformats.org/spreadsheetml/2006/main" count="173" uniqueCount="57">
  <si>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</si>
  <si>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</si>
  <si>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</si>
  <si>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</si>
  <si>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</si>
  <si>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</si>
  <si>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</si>
  <si>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</si>
  <si>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</si>
  <si>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</si>
  <si>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</si>
  <si>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</si>
  <si>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</si>
  <si>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</si>
  <si>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</si>
  <si>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</si>
  <si>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</si>
  <si>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</si>
  <si>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</si>
  <si>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</si>
  <si>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</si>
  <si>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</si>
  <si>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</si>
  <si>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</si>
  <si>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</si>
  <si>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</si>
  <si>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</si>
  <si>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</si>
  <si>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</si>
  <si>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</si>
  <si>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</si>
  <si>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</si>
  <si>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</si>
  <si>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</si>
  <si>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</si>
  <si>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</si>
  <si>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</si>
  <si>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</si>
  <si>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</si>
  <si>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</si>
  <si>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</si>
  <si>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</si>
  <si>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</si>
  <si>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</si>
  <si>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</si>
  <si>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</si>
  <si>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</si>
  <si>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</si>
  <si>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Муниципальный контракт № 01300020/00171100 от 23.03.2020 кредитор: ПАО Сбербанк России  Дата погашения 22.03.2022 г. Без обеспечения</t>
  </si>
  <si>
    <t>апрель</t>
  </si>
  <si>
    <t>май</t>
  </si>
  <si>
    <t>июнь</t>
  </si>
  <si>
    <t>6.95942987446186%</t>
  </si>
  <si>
    <t>июль</t>
  </si>
  <si>
    <t>август</t>
  </si>
  <si>
    <t>на 31.08.2020г</t>
  </si>
  <si>
    <t>Муниципальный контракт № 5/2020 от 28.07.2020 кредитор: ПАО Сбербанк России  Дата погашения 27.07.2021 г. Без обеспечения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</si>
</sst>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59"/>
  <sheetViews>
    <sheetView tabSelected="1" view="pageBreakPreview" zoomScaleNormal="75" zoomScaleSheetLayoutView="100" workbookViewId="0" topLeftCell="B34">
      <selection activeCell="D65" sqref="C65:D6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4" t="s">
        <v>0</v>
      </c>
      <c r="I1" s="104"/>
      <c r="J1" s="104"/>
      <c r="K1" s="104"/>
      <c r="L1" s="104"/>
      <c r="M1" s="10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6" t="s">
        <v>1</v>
      </c>
      <c r="I2" s="106"/>
      <c r="J2" s="106"/>
      <c r="K2" s="106"/>
      <c r="L2" s="106"/>
      <c r="M2" s="10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4" t="s">
        <v>55</v>
      </c>
      <c r="K3" s="10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1" t="s">
        <v>2</v>
      </c>
      <c r="C4" s="110" t="s">
        <v>3</v>
      </c>
      <c r="D4" s="110"/>
      <c r="E4" s="110"/>
      <c r="F4" s="110"/>
      <c r="G4" s="110"/>
      <c r="H4" s="105" t="s">
        <v>4</v>
      </c>
      <c r="I4" s="105"/>
      <c r="J4" s="105"/>
      <c r="K4" s="105"/>
      <c r="L4" s="105"/>
      <c r="M4" s="105"/>
      <c r="N4" s="20"/>
      <c r="O4" s="21" t="s">
        <v>5</v>
      </c>
      <c r="P4" s="21"/>
      <c r="Q4" s="21"/>
      <c r="R4" s="21"/>
      <c r="S4" s="21"/>
    </row>
    <row r="5" spans="2:19" ht="45" customHeight="1">
      <c r="B5" s="11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2" t="s">
        <v>15</v>
      </c>
      <c r="C7" s="113"/>
      <c r="D7" s="113"/>
      <c r="E7" s="11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43896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>
        <v>0</v>
      </c>
      <c r="J12" s="32">
        <v>281086.07</v>
      </c>
      <c r="K12" s="32">
        <v>281086.07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43917</v>
      </c>
      <c r="C13" s="41">
        <v>43000000</v>
      </c>
      <c r="D13" s="41">
        <v>0</v>
      </c>
      <c r="E13" s="41">
        <v>20000000</v>
      </c>
      <c r="F13" s="32">
        <v>20000000</v>
      </c>
      <c r="G13" s="32">
        <v>0</v>
      </c>
      <c r="H13" s="88">
        <v>0.0825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43921</v>
      </c>
      <c r="C14" s="41">
        <v>23000000</v>
      </c>
      <c r="D14" s="41">
        <v>0</v>
      </c>
      <c r="E14" s="41">
        <v>23000000</v>
      </c>
      <c r="F14" s="32">
        <v>0</v>
      </c>
      <c r="G14" s="32">
        <v>0</v>
      </c>
      <c r="H14" s="88">
        <v>0.0825</v>
      </c>
      <c r="I14" s="32">
        <v>0</v>
      </c>
      <c r="J14" s="32">
        <v>282438.52</v>
      </c>
      <c r="K14" s="32">
        <v>282438.52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/>
      <c r="D15" s="41">
        <v>0</v>
      </c>
      <c r="E15" s="41">
        <v>43000000</v>
      </c>
      <c r="F15" s="32">
        <v>0</v>
      </c>
      <c r="G15" s="32">
        <v>0</v>
      </c>
      <c r="H15" s="88">
        <v>0.0825</v>
      </c>
      <c r="I15" s="32"/>
      <c r="J15" s="32">
        <f>SUM(J10:J14)</f>
        <v>863995.9</v>
      </c>
      <c r="K15" s="32">
        <f>SUM(K10:K14)</f>
        <v>863995.9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5000000</v>
      </c>
      <c r="D18" s="41">
        <v>0</v>
      </c>
      <c r="E18" s="41">
        <v>0</v>
      </c>
      <c r="F18" s="32">
        <v>5000000</v>
      </c>
      <c r="G18" s="32">
        <v>0</v>
      </c>
      <c r="H18" s="93">
        <v>0.099350328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43867</v>
      </c>
      <c r="C19" s="41">
        <v>5000000</v>
      </c>
      <c r="D19" s="41">
        <v>0</v>
      </c>
      <c r="E19" s="41">
        <v>0</v>
      </c>
      <c r="F19" s="32">
        <v>5000000</v>
      </c>
      <c r="G19" s="32">
        <v>0</v>
      </c>
      <c r="H19" s="93">
        <v>0.099350328</v>
      </c>
      <c r="I19" s="32">
        <v>0</v>
      </c>
      <c r="J19" s="32">
        <v>42074.59</v>
      </c>
      <c r="K19" s="32">
        <v>42074.59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43896</v>
      </c>
      <c r="C20" s="41">
        <v>5000000</v>
      </c>
      <c r="D20" s="41">
        <v>0</v>
      </c>
      <c r="E20" s="41">
        <v>0</v>
      </c>
      <c r="F20" s="32">
        <v>5000000</v>
      </c>
      <c r="G20" s="32">
        <v>0</v>
      </c>
      <c r="H20" s="93">
        <v>0.099350328</v>
      </c>
      <c r="I20" s="32">
        <v>0</v>
      </c>
      <c r="J20" s="32">
        <v>39360.1</v>
      </c>
      <c r="K20" s="32">
        <v>39360.1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43917</v>
      </c>
      <c r="C21" s="41">
        <v>5000000</v>
      </c>
      <c r="D21" s="41">
        <v>0</v>
      </c>
      <c r="E21" s="41">
        <v>5000000</v>
      </c>
      <c r="F21" s="32">
        <v>0</v>
      </c>
      <c r="G21" s="32">
        <v>0</v>
      </c>
      <c r="H21" s="93">
        <v>0.099350328</v>
      </c>
      <c r="I21" s="32">
        <v>0</v>
      </c>
      <c r="J21" s="32">
        <v>36645.61</v>
      </c>
      <c r="K21" s="32">
        <v>36645.61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/>
      <c r="D22" s="41">
        <v>0</v>
      </c>
      <c r="E22" s="41">
        <v>5000000</v>
      </c>
      <c r="F22" s="32">
        <v>0</v>
      </c>
      <c r="G22" s="32">
        <v>0</v>
      </c>
      <c r="H22" s="93">
        <v>0.099350328</v>
      </c>
      <c r="I22" s="32">
        <v>0</v>
      </c>
      <c r="J22" s="32">
        <f>SUM(J18:J21)</f>
        <v>118080.3</v>
      </c>
      <c r="K22" s="32">
        <f>SUM(K18:K21)</f>
        <v>118080.3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43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ht="27.75" customHeight="1">
      <c r="B24" s="38" t="s">
        <v>16</v>
      </c>
      <c r="C24" s="39"/>
      <c r="D24" s="90"/>
      <c r="E24" s="39"/>
      <c r="F24" s="39"/>
      <c r="G24" s="39"/>
      <c r="H24" s="83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</row>
    <row r="25" spans="2:19" ht="27.75" customHeight="1">
      <c r="B25" s="94" t="s">
        <v>35</v>
      </c>
      <c r="C25" s="89">
        <v>30000000</v>
      </c>
      <c r="D25" s="89">
        <v>0</v>
      </c>
      <c r="E25" s="89">
        <v>0</v>
      </c>
      <c r="F25" s="89">
        <v>30000000</v>
      </c>
      <c r="G25" s="39">
        <v>0</v>
      </c>
      <c r="H25" s="95">
        <v>0.0951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2:19" ht="27.75" customHeight="1">
      <c r="B26" s="94">
        <v>43867</v>
      </c>
      <c r="C26" s="89">
        <v>30000000</v>
      </c>
      <c r="D26" s="89">
        <v>0</v>
      </c>
      <c r="E26" s="89">
        <v>0</v>
      </c>
      <c r="F26" s="89">
        <v>30000000</v>
      </c>
      <c r="G26" s="39">
        <v>0</v>
      </c>
      <c r="H26" s="95">
        <v>0.0951</v>
      </c>
      <c r="I26" s="39">
        <v>0</v>
      </c>
      <c r="J26" s="89">
        <v>241647.54</v>
      </c>
      <c r="K26" s="89">
        <v>241647.54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2:19" ht="27.75" customHeight="1">
      <c r="B27" s="94">
        <v>43896</v>
      </c>
      <c r="C27" s="89">
        <v>30000000</v>
      </c>
      <c r="D27" s="89">
        <v>0</v>
      </c>
      <c r="E27" s="89">
        <v>0</v>
      </c>
      <c r="F27" s="89">
        <v>30000000</v>
      </c>
      <c r="G27" s="39">
        <v>0</v>
      </c>
      <c r="H27" s="95">
        <v>0.0951</v>
      </c>
      <c r="I27" s="39">
        <v>0</v>
      </c>
      <c r="J27" s="89">
        <v>226057.38</v>
      </c>
      <c r="K27" s="89">
        <v>226057.38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2:20" ht="27.75" customHeight="1">
      <c r="B28" s="94">
        <v>43930</v>
      </c>
      <c r="C28" s="89">
        <v>30000000</v>
      </c>
      <c r="D28" s="89">
        <v>0</v>
      </c>
      <c r="E28" s="89">
        <v>0</v>
      </c>
      <c r="F28" s="89">
        <v>30000000</v>
      </c>
      <c r="G28" s="39">
        <v>0</v>
      </c>
      <c r="H28" s="95">
        <v>0.0951</v>
      </c>
      <c r="I28" s="39">
        <v>0</v>
      </c>
      <c r="J28" s="89">
        <v>241647.54</v>
      </c>
      <c r="K28" s="89">
        <v>241647.54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6">
        <v>0</v>
      </c>
    </row>
    <row r="29" spans="2:20" ht="27.75" customHeight="1">
      <c r="B29" s="94">
        <v>43957</v>
      </c>
      <c r="C29" s="89">
        <v>30000000</v>
      </c>
      <c r="D29" s="89">
        <v>0</v>
      </c>
      <c r="E29" s="89">
        <v>0</v>
      </c>
      <c r="F29" s="89">
        <v>30000000</v>
      </c>
      <c r="G29" s="39">
        <v>0</v>
      </c>
      <c r="H29" s="95">
        <v>0.0951</v>
      </c>
      <c r="I29" s="39">
        <v>0</v>
      </c>
      <c r="J29" s="89">
        <v>233852.46</v>
      </c>
      <c r="K29" s="89">
        <v>233852.46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6"/>
    </row>
    <row r="30" spans="2:20" ht="27.75" customHeight="1">
      <c r="B30" s="94">
        <v>43990</v>
      </c>
      <c r="C30" s="89">
        <v>30000000</v>
      </c>
      <c r="D30" s="89">
        <v>0</v>
      </c>
      <c r="E30" s="89">
        <v>0</v>
      </c>
      <c r="F30" s="89">
        <v>30000000</v>
      </c>
      <c r="G30" s="39">
        <v>0</v>
      </c>
      <c r="H30" s="95">
        <v>0.0951</v>
      </c>
      <c r="I30" s="39">
        <v>0</v>
      </c>
      <c r="J30" s="89">
        <v>241647.54</v>
      </c>
      <c r="K30" s="89">
        <v>241647.54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6"/>
    </row>
    <row r="31" spans="2:20" ht="27.75" customHeight="1">
      <c r="B31" s="94">
        <v>44022</v>
      </c>
      <c r="C31" s="89">
        <v>30000000</v>
      </c>
      <c r="D31" s="89">
        <v>0</v>
      </c>
      <c r="E31" s="89">
        <v>0</v>
      </c>
      <c r="F31" s="89">
        <v>30000000</v>
      </c>
      <c r="G31" s="39">
        <v>0</v>
      </c>
      <c r="H31" s="95">
        <v>0.0951</v>
      </c>
      <c r="I31" s="39">
        <v>0</v>
      </c>
      <c r="J31" s="89">
        <v>33852.46</v>
      </c>
      <c r="K31" s="89">
        <v>33852.46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6"/>
    </row>
    <row r="32" spans="2:20" ht="27.75" customHeight="1">
      <c r="B32" s="94">
        <v>44025</v>
      </c>
      <c r="C32" s="89">
        <v>30000000</v>
      </c>
      <c r="D32" s="89">
        <v>0</v>
      </c>
      <c r="E32" s="89">
        <v>0</v>
      </c>
      <c r="F32" s="89">
        <v>30000000</v>
      </c>
      <c r="G32" s="39">
        <v>0</v>
      </c>
      <c r="H32" s="95">
        <v>0.0951</v>
      </c>
      <c r="I32" s="39">
        <v>0</v>
      </c>
      <c r="J32" s="89">
        <v>200000</v>
      </c>
      <c r="K32" s="89">
        <v>200000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6"/>
    </row>
    <row r="33" spans="2:20" ht="27.75" customHeight="1">
      <c r="B33" s="94">
        <v>44050</v>
      </c>
      <c r="C33" s="89">
        <v>30000000</v>
      </c>
      <c r="D33" s="89">
        <v>0</v>
      </c>
      <c r="E33" s="89">
        <v>0</v>
      </c>
      <c r="F33" s="89">
        <v>30000000</v>
      </c>
      <c r="G33" s="39">
        <v>0</v>
      </c>
      <c r="H33" s="95">
        <v>0.0951</v>
      </c>
      <c r="I33" s="39">
        <v>0</v>
      </c>
      <c r="J33" s="89">
        <v>241647.54</v>
      </c>
      <c r="K33" s="89">
        <v>241647.54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6"/>
    </row>
    <row r="34" spans="2:20" ht="27.75" customHeight="1">
      <c r="B34" s="38" t="s">
        <v>36</v>
      </c>
      <c r="C34" s="89">
        <v>30000000</v>
      </c>
      <c r="D34" s="89">
        <v>0</v>
      </c>
      <c r="E34" s="89">
        <v>0</v>
      </c>
      <c r="F34" s="89">
        <v>30000000</v>
      </c>
      <c r="G34" s="38">
        <v>0</v>
      </c>
      <c r="H34" s="95">
        <v>0.0951</v>
      </c>
      <c r="I34" s="39">
        <v>0</v>
      </c>
      <c r="J34" s="89">
        <f>SUM(J25:J33)</f>
        <v>1660352.46</v>
      </c>
      <c r="K34" s="89">
        <f>SUM(K25:K33)</f>
        <v>1660352.46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6">
        <v>0</v>
      </c>
    </row>
    <row r="35" spans="2:20" ht="27.75" customHeight="1">
      <c r="B35" s="38" t="s">
        <v>46</v>
      </c>
      <c r="C35" s="39"/>
      <c r="D35" s="89"/>
      <c r="E35" s="89"/>
      <c r="F35" s="89"/>
      <c r="G35" s="38"/>
      <c r="H35" s="95"/>
      <c r="I35" s="39"/>
      <c r="J35" s="89"/>
      <c r="K35" s="89"/>
      <c r="L35" s="39"/>
      <c r="M35" s="39"/>
      <c r="N35" s="40"/>
      <c r="O35" s="39"/>
      <c r="P35" s="39"/>
      <c r="Q35" s="39"/>
      <c r="R35" s="39"/>
      <c r="S35" s="39"/>
      <c r="T35" s="97"/>
    </row>
    <row r="36" spans="2:20" ht="27.75" customHeight="1">
      <c r="B36" s="38" t="s">
        <v>16</v>
      </c>
      <c r="C36" s="39"/>
      <c r="D36" s="89"/>
      <c r="E36" s="89"/>
      <c r="F36" s="89"/>
      <c r="G36" s="38"/>
      <c r="H36" s="95"/>
      <c r="I36" s="39"/>
      <c r="J36" s="89"/>
      <c r="K36" s="89"/>
      <c r="L36" s="39"/>
      <c r="M36" s="39"/>
      <c r="N36" s="40"/>
      <c r="O36" s="39"/>
      <c r="P36" s="39"/>
      <c r="Q36" s="39"/>
      <c r="R36" s="39"/>
      <c r="S36" s="39"/>
      <c r="T36" s="97"/>
    </row>
    <row r="37" spans="2:20" ht="27.75" customHeight="1">
      <c r="B37" s="94" t="s">
        <v>35</v>
      </c>
      <c r="C37" s="89">
        <v>10000000</v>
      </c>
      <c r="D37" s="89"/>
      <c r="E37" s="89">
        <v>0</v>
      </c>
      <c r="F37" s="89">
        <v>10000000</v>
      </c>
      <c r="G37" s="38">
        <v>0</v>
      </c>
      <c r="H37" s="98">
        <v>0.084218</v>
      </c>
      <c r="I37" s="39">
        <v>0</v>
      </c>
      <c r="J37" s="89">
        <v>0</v>
      </c>
      <c r="K37" s="89">
        <v>0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7"/>
    </row>
    <row r="38" spans="2:20" ht="27.75" customHeight="1">
      <c r="B38" s="94">
        <v>43867</v>
      </c>
      <c r="C38" s="89">
        <v>10000000</v>
      </c>
      <c r="D38" s="89">
        <v>0</v>
      </c>
      <c r="E38" s="89">
        <v>0</v>
      </c>
      <c r="F38" s="89">
        <v>10000000</v>
      </c>
      <c r="G38" s="38">
        <v>0</v>
      </c>
      <c r="H38" s="98">
        <v>0.084218</v>
      </c>
      <c r="I38" s="39">
        <v>0</v>
      </c>
      <c r="J38" s="89">
        <v>71332.19</v>
      </c>
      <c r="K38" s="89">
        <v>71332.19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7"/>
    </row>
    <row r="39" spans="2:20" ht="27.75" customHeight="1">
      <c r="B39" s="94">
        <v>43896</v>
      </c>
      <c r="C39" s="89">
        <v>10000000</v>
      </c>
      <c r="D39" s="89">
        <v>0</v>
      </c>
      <c r="E39" s="89">
        <v>0</v>
      </c>
      <c r="F39" s="89">
        <v>10000000</v>
      </c>
      <c r="G39" s="38">
        <v>0</v>
      </c>
      <c r="H39" s="98">
        <v>0.084218</v>
      </c>
      <c r="I39" s="39">
        <v>0</v>
      </c>
      <c r="J39" s="89">
        <v>66730.11</v>
      </c>
      <c r="K39" s="89">
        <v>66730.11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7"/>
    </row>
    <row r="40" spans="2:20" ht="27.75" customHeight="1">
      <c r="B40" s="94">
        <v>43930</v>
      </c>
      <c r="C40" s="89">
        <v>10000000</v>
      </c>
      <c r="D40" s="89">
        <v>0</v>
      </c>
      <c r="E40" s="89">
        <v>0</v>
      </c>
      <c r="F40" s="89">
        <v>10000000</v>
      </c>
      <c r="G40" s="38">
        <v>0</v>
      </c>
      <c r="H40" s="98">
        <v>0.084218</v>
      </c>
      <c r="I40" s="39">
        <v>0</v>
      </c>
      <c r="J40" s="89">
        <v>71332.19</v>
      </c>
      <c r="K40" s="89">
        <v>71332.19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7">
        <v>0</v>
      </c>
    </row>
    <row r="41" spans="2:20" ht="27.75" customHeight="1">
      <c r="B41" s="94">
        <v>43957</v>
      </c>
      <c r="C41" s="89">
        <v>10000000</v>
      </c>
      <c r="D41" s="89">
        <v>0</v>
      </c>
      <c r="E41" s="89">
        <v>0</v>
      </c>
      <c r="F41" s="89">
        <v>10000000</v>
      </c>
      <c r="G41" s="38">
        <v>0</v>
      </c>
      <c r="H41" s="98">
        <v>0.084218</v>
      </c>
      <c r="I41" s="39">
        <v>0</v>
      </c>
      <c r="J41" s="89">
        <v>69031.14</v>
      </c>
      <c r="K41" s="89">
        <v>69031.14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7">
        <v>0</v>
      </c>
    </row>
    <row r="42" spans="2:20" ht="27.75" customHeight="1">
      <c r="B42" s="94">
        <v>43990</v>
      </c>
      <c r="C42" s="89">
        <v>10000000</v>
      </c>
      <c r="D42" s="89">
        <v>0</v>
      </c>
      <c r="E42" s="89">
        <v>0</v>
      </c>
      <c r="F42" s="89">
        <v>10000000</v>
      </c>
      <c r="G42" s="38">
        <v>0</v>
      </c>
      <c r="H42" s="98">
        <v>0.084218</v>
      </c>
      <c r="I42" s="39">
        <v>0</v>
      </c>
      <c r="J42" s="89">
        <v>71332.19</v>
      </c>
      <c r="K42" s="89">
        <v>71332.19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7">
        <v>0</v>
      </c>
    </row>
    <row r="43" spans="2:20" ht="27.75" customHeight="1">
      <c r="B43" s="94">
        <v>44022</v>
      </c>
      <c r="C43" s="89">
        <v>10000000</v>
      </c>
      <c r="D43" s="89">
        <v>0</v>
      </c>
      <c r="E43" s="89">
        <v>0</v>
      </c>
      <c r="F43" s="89">
        <v>10000000</v>
      </c>
      <c r="G43" s="38">
        <v>0</v>
      </c>
      <c r="H43" s="98">
        <v>0.084218</v>
      </c>
      <c r="I43" s="39">
        <v>0</v>
      </c>
      <c r="J43" s="89">
        <v>69031.15</v>
      </c>
      <c r="K43" s="89">
        <v>69031.15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7"/>
    </row>
    <row r="44" spans="2:20" ht="27.75" customHeight="1">
      <c r="B44" s="94">
        <v>44049</v>
      </c>
      <c r="C44" s="89">
        <v>10000000</v>
      </c>
      <c r="D44" s="89">
        <v>0</v>
      </c>
      <c r="E44" s="89">
        <v>10000000</v>
      </c>
      <c r="F44" s="89">
        <v>0</v>
      </c>
      <c r="G44" s="38"/>
      <c r="H44" s="98">
        <v>0.084218</v>
      </c>
      <c r="I44" s="39">
        <v>0</v>
      </c>
      <c r="J44" s="89">
        <v>85138.41</v>
      </c>
      <c r="K44" s="89">
        <v>85138.41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7"/>
    </row>
    <row r="45" spans="2:20" ht="27.75" customHeight="1">
      <c r="B45" s="38" t="s">
        <v>36</v>
      </c>
      <c r="C45" s="89">
        <v>10000000</v>
      </c>
      <c r="D45" s="89"/>
      <c r="E45" s="89">
        <v>10000000</v>
      </c>
      <c r="F45" s="89">
        <v>0</v>
      </c>
      <c r="G45" s="38"/>
      <c r="H45" s="95"/>
      <c r="I45" s="39"/>
      <c r="J45" s="89">
        <f>SUM(J37:J44)</f>
        <v>503927.38</v>
      </c>
      <c r="K45" s="89">
        <f>SUM(K37:K44)</f>
        <v>503927.38</v>
      </c>
      <c r="L45" s="39"/>
      <c r="M45" s="39"/>
      <c r="N45" s="40"/>
      <c r="O45" s="39"/>
      <c r="P45" s="39"/>
      <c r="Q45" s="39"/>
      <c r="R45" s="39"/>
      <c r="S45" s="39"/>
      <c r="T45" s="97"/>
    </row>
    <row r="46" spans="2:20" ht="27.75" customHeight="1">
      <c r="B46" s="38" t="s">
        <v>47</v>
      </c>
      <c r="C46" s="39"/>
      <c r="D46" s="89"/>
      <c r="E46" s="89"/>
      <c r="F46" s="89"/>
      <c r="G46" s="38"/>
      <c r="H46" s="95"/>
      <c r="I46" s="39"/>
      <c r="J46" s="89"/>
      <c r="K46" s="89"/>
      <c r="L46" s="39"/>
      <c r="M46" s="39"/>
      <c r="N46" s="40"/>
      <c r="O46" s="39"/>
      <c r="P46" s="39"/>
      <c r="Q46" s="39"/>
      <c r="R46" s="39"/>
      <c r="S46" s="39"/>
      <c r="T46" s="97"/>
    </row>
    <row r="47" spans="2:20" ht="27.75" customHeight="1">
      <c r="B47" s="94" t="s">
        <v>35</v>
      </c>
      <c r="C47" s="89">
        <v>10000000</v>
      </c>
      <c r="D47" s="89">
        <v>0</v>
      </c>
      <c r="E47" s="89">
        <v>0</v>
      </c>
      <c r="F47" s="89">
        <v>10000000</v>
      </c>
      <c r="G47" s="38">
        <v>0</v>
      </c>
      <c r="H47" s="100">
        <v>0.081979772105</v>
      </c>
      <c r="I47" s="39">
        <v>0</v>
      </c>
      <c r="J47" s="89">
        <v>0</v>
      </c>
      <c r="K47" s="89">
        <v>0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7"/>
    </row>
    <row r="48" spans="2:20" ht="27.75" customHeight="1">
      <c r="B48" s="94">
        <v>43867</v>
      </c>
      <c r="C48" s="89">
        <v>10000000</v>
      </c>
      <c r="D48" s="89">
        <v>0</v>
      </c>
      <c r="E48" s="89">
        <v>0</v>
      </c>
      <c r="F48" s="89">
        <v>10000000</v>
      </c>
      <c r="G48" s="38">
        <v>0</v>
      </c>
      <c r="H48" s="100">
        <v>0.081979772105</v>
      </c>
      <c r="I48" s="39">
        <v>0</v>
      </c>
      <c r="J48" s="89">
        <v>69436.43</v>
      </c>
      <c r="K48" s="89">
        <v>69436.43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7"/>
    </row>
    <row r="49" spans="2:20" ht="27.75" customHeight="1">
      <c r="B49" s="94">
        <v>43896</v>
      </c>
      <c r="C49" s="89">
        <v>10000000</v>
      </c>
      <c r="D49" s="89">
        <v>0</v>
      </c>
      <c r="E49" s="89">
        <v>0</v>
      </c>
      <c r="F49" s="89">
        <v>10000000</v>
      </c>
      <c r="G49" s="38">
        <v>0</v>
      </c>
      <c r="H49" s="100">
        <v>0.081979772105</v>
      </c>
      <c r="I49" s="39">
        <v>0</v>
      </c>
      <c r="J49" s="89">
        <v>64956.66</v>
      </c>
      <c r="K49" s="89">
        <v>64956.66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7"/>
    </row>
    <row r="50" spans="2:20" ht="27.75" customHeight="1">
      <c r="B50" s="94">
        <v>43930</v>
      </c>
      <c r="C50" s="89">
        <v>10000000</v>
      </c>
      <c r="D50" s="89">
        <v>0</v>
      </c>
      <c r="E50" s="89">
        <v>0</v>
      </c>
      <c r="F50" s="89">
        <v>10000000</v>
      </c>
      <c r="G50" s="38">
        <v>0</v>
      </c>
      <c r="H50" s="100">
        <v>0.081979772105</v>
      </c>
      <c r="I50" s="39">
        <v>0</v>
      </c>
      <c r="J50" s="89">
        <v>69436.43</v>
      </c>
      <c r="K50" s="89">
        <v>69436.43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7"/>
    </row>
    <row r="51" spans="2:20" ht="27.75" customHeight="1">
      <c r="B51" s="94">
        <v>43957</v>
      </c>
      <c r="C51" s="89">
        <v>10000000</v>
      </c>
      <c r="D51" s="89">
        <v>0</v>
      </c>
      <c r="E51" s="89">
        <v>0</v>
      </c>
      <c r="F51" s="89">
        <v>10000000</v>
      </c>
      <c r="G51" s="38">
        <v>0</v>
      </c>
      <c r="H51" s="100">
        <v>0.081979772105</v>
      </c>
      <c r="I51" s="39">
        <v>0</v>
      </c>
      <c r="J51" s="89">
        <v>67196.53</v>
      </c>
      <c r="K51" s="89">
        <v>67196.53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7"/>
    </row>
    <row r="52" spans="2:20" ht="27.75" customHeight="1">
      <c r="B52" s="94">
        <v>43963</v>
      </c>
      <c r="C52" s="89">
        <v>10000000</v>
      </c>
      <c r="D52" s="89">
        <v>0</v>
      </c>
      <c r="E52" s="89">
        <v>0</v>
      </c>
      <c r="F52" s="89">
        <v>10000000</v>
      </c>
      <c r="G52" s="38">
        <v>0</v>
      </c>
      <c r="H52" s="100">
        <v>0.081979772105</v>
      </c>
      <c r="I52" s="39">
        <v>0</v>
      </c>
      <c r="J52" s="89">
        <v>0.01</v>
      </c>
      <c r="K52" s="89">
        <v>0.01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7"/>
    </row>
    <row r="53" spans="2:20" ht="27.75" customHeight="1">
      <c r="B53" s="94">
        <v>43990</v>
      </c>
      <c r="C53" s="89">
        <v>10000000</v>
      </c>
      <c r="D53" s="89">
        <v>0</v>
      </c>
      <c r="E53" s="89">
        <v>0</v>
      </c>
      <c r="F53" s="89">
        <v>10000000</v>
      </c>
      <c r="G53" s="38">
        <v>0</v>
      </c>
      <c r="H53" s="100">
        <v>0.081979772105</v>
      </c>
      <c r="I53" s="39">
        <v>0</v>
      </c>
      <c r="J53" s="89">
        <v>69436.43</v>
      </c>
      <c r="K53" s="89">
        <v>69436.43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7"/>
    </row>
    <row r="54" spans="2:20" ht="27.75" customHeight="1">
      <c r="B54" s="94">
        <v>44022</v>
      </c>
      <c r="C54" s="89">
        <v>10000000</v>
      </c>
      <c r="D54" s="89">
        <v>0</v>
      </c>
      <c r="E54" s="89">
        <v>0</v>
      </c>
      <c r="F54" s="89">
        <v>10000000</v>
      </c>
      <c r="G54" s="38">
        <v>0</v>
      </c>
      <c r="H54" s="100">
        <v>0.081979772105</v>
      </c>
      <c r="I54" s="39">
        <v>0</v>
      </c>
      <c r="J54" s="89">
        <v>67196.54</v>
      </c>
      <c r="K54" s="89">
        <v>67196.54</v>
      </c>
      <c r="L54" s="39">
        <v>0</v>
      </c>
      <c r="M54" s="39">
        <v>0</v>
      </c>
      <c r="N54" s="40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97"/>
    </row>
    <row r="55" spans="2:20" ht="27.75" customHeight="1">
      <c r="B55" s="94">
        <v>44050</v>
      </c>
      <c r="C55" s="89">
        <v>10000000</v>
      </c>
      <c r="D55" s="89">
        <v>0</v>
      </c>
      <c r="E55" s="89">
        <v>0</v>
      </c>
      <c r="F55" s="89">
        <v>10000000</v>
      </c>
      <c r="G55" s="38">
        <v>0</v>
      </c>
      <c r="H55" s="100">
        <v>0.081979772105</v>
      </c>
      <c r="I55" s="39">
        <v>0</v>
      </c>
      <c r="J55" s="89">
        <v>69436.43</v>
      </c>
      <c r="K55" s="89">
        <v>69436.43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7"/>
    </row>
    <row r="56" spans="2:20" ht="27.75" customHeight="1">
      <c r="B56" s="94">
        <v>44063</v>
      </c>
      <c r="C56" s="89">
        <v>10000000</v>
      </c>
      <c r="D56" s="89">
        <v>0</v>
      </c>
      <c r="E56" s="89">
        <v>10000000</v>
      </c>
      <c r="F56" s="89">
        <v>0</v>
      </c>
      <c r="G56" s="38">
        <v>0</v>
      </c>
      <c r="H56" s="100">
        <v>0.081979772105</v>
      </c>
      <c r="I56" s="39">
        <v>0</v>
      </c>
      <c r="J56" s="89">
        <v>44797.69</v>
      </c>
      <c r="K56" s="89">
        <v>44797.69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7"/>
    </row>
    <row r="57" spans="2:20" ht="27.75" customHeight="1">
      <c r="B57" s="99" t="s">
        <v>36</v>
      </c>
      <c r="C57" s="89">
        <v>10000000</v>
      </c>
      <c r="D57" s="89"/>
      <c r="E57" s="89">
        <v>10000000</v>
      </c>
      <c r="F57" s="89">
        <v>0</v>
      </c>
      <c r="G57" s="38">
        <v>0</v>
      </c>
      <c r="H57" s="100"/>
      <c r="I57" s="39">
        <v>0</v>
      </c>
      <c r="J57" s="89">
        <f>SUM(J47:J56)</f>
        <v>521893.14999999997</v>
      </c>
      <c r="K57" s="89">
        <f>SUM(K47:K56)</f>
        <v>521893.14999999997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7"/>
    </row>
    <row r="58" spans="2:20" ht="27.75" customHeight="1">
      <c r="B58" s="99" t="s">
        <v>48</v>
      </c>
      <c r="C58" s="89"/>
      <c r="D58" s="89"/>
      <c r="E58" s="89"/>
      <c r="F58" s="89"/>
      <c r="G58" s="38"/>
      <c r="H58" s="100"/>
      <c r="I58" s="39"/>
      <c r="J58" s="89"/>
      <c r="K58" s="89"/>
      <c r="L58" s="39"/>
      <c r="M58" s="39"/>
      <c r="N58" s="40"/>
      <c r="O58" s="39"/>
      <c r="P58" s="39"/>
      <c r="Q58" s="39"/>
      <c r="R58" s="39"/>
      <c r="S58" s="39"/>
      <c r="T58" s="97"/>
    </row>
    <row r="59" spans="2:20" ht="27.75" customHeight="1">
      <c r="B59" s="99" t="s">
        <v>16</v>
      </c>
      <c r="C59" s="89"/>
      <c r="D59" s="89"/>
      <c r="E59" s="89"/>
      <c r="F59" s="89"/>
      <c r="G59" s="38"/>
      <c r="H59" s="100"/>
      <c r="I59" s="39"/>
      <c r="J59" s="89"/>
      <c r="K59" s="89"/>
      <c r="L59" s="39"/>
      <c r="M59" s="39"/>
      <c r="N59" s="40"/>
      <c r="O59" s="39"/>
      <c r="P59" s="39"/>
      <c r="Q59" s="39"/>
      <c r="R59" s="39"/>
      <c r="S59" s="39"/>
      <c r="T59" s="97"/>
    </row>
    <row r="60" spans="2:20" ht="27.75" customHeight="1">
      <c r="B60" s="94">
        <v>43915</v>
      </c>
      <c r="C60" s="89"/>
      <c r="D60" s="89">
        <v>25000000</v>
      </c>
      <c r="E60" s="89">
        <v>0</v>
      </c>
      <c r="F60" s="89">
        <v>25000000</v>
      </c>
      <c r="G60" s="38">
        <v>0</v>
      </c>
      <c r="H60" s="101">
        <v>0.0695942987446186</v>
      </c>
      <c r="I60" s="39">
        <v>0</v>
      </c>
      <c r="J60" s="89">
        <v>0</v>
      </c>
      <c r="K60" s="89">
        <v>0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7"/>
    </row>
    <row r="61" spans="2:20" ht="27.75" customHeight="1">
      <c r="B61" s="94">
        <v>43920</v>
      </c>
      <c r="C61" s="89">
        <v>25000000</v>
      </c>
      <c r="D61" s="89">
        <v>23000000</v>
      </c>
      <c r="E61" s="89">
        <v>0</v>
      </c>
      <c r="F61" s="89">
        <v>48000000</v>
      </c>
      <c r="G61" s="38">
        <v>0</v>
      </c>
      <c r="H61" s="101">
        <v>0.0695942987446186</v>
      </c>
      <c r="I61" s="39">
        <v>0</v>
      </c>
      <c r="J61" s="89">
        <v>0</v>
      </c>
      <c r="K61" s="89">
        <v>0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7"/>
    </row>
    <row r="62" spans="2:20" ht="27.75" customHeight="1">
      <c r="B62" s="94">
        <v>43930</v>
      </c>
      <c r="C62" s="89">
        <v>48000000</v>
      </c>
      <c r="D62" s="89">
        <v>0</v>
      </c>
      <c r="E62" s="89">
        <v>0</v>
      </c>
      <c r="F62" s="89">
        <v>48000000</v>
      </c>
      <c r="G62" s="38">
        <v>0</v>
      </c>
      <c r="H62" s="101">
        <v>0.0695942987446186</v>
      </c>
      <c r="I62" s="39">
        <v>0</v>
      </c>
      <c r="J62" s="89">
        <v>32895.66</v>
      </c>
      <c r="K62" s="89">
        <v>32895.66</v>
      </c>
      <c r="L62" s="39"/>
      <c r="M62" s="39"/>
      <c r="N62" s="40"/>
      <c r="O62" s="39"/>
      <c r="P62" s="39"/>
      <c r="Q62" s="39"/>
      <c r="R62" s="39"/>
      <c r="S62" s="39"/>
      <c r="T62" s="97"/>
    </row>
    <row r="63" spans="2:20" ht="27.75" customHeight="1">
      <c r="B63" s="94">
        <v>43957</v>
      </c>
      <c r="C63" s="89">
        <v>48000000</v>
      </c>
      <c r="D63" s="89">
        <v>0</v>
      </c>
      <c r="E63" s="89">
        <v>0</v>
      </c>
      <c r="F63" s="89">
        <v>48000000</v>
      </c>
      <c r="G63" s="38">
        <v>0</v>
      </c>
      <c r="H63" s="101">
        <v>0.0695942987446186</v>
      </c>
      <c r="I63" s="39">
        <v>0</v>
      </c>
      <c r="J63" s="89">
        <v>273813.63</v>
      </c>
      <c r="K63" s="89">
        <v>273813.63</v>
      </c>
      <c r="L63" s="39">
        <v>0</v>
      </c>
      <c r="M63" s="39">
        <v>0</v>
      </c>
      <c r="N63" s="40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97"/>
    </row>
    <row r="64" spans="2:22" ht="27.75" customHeight="1">
      <c r="B64" s="94">
        <v>43990</v>
      </c>
      <c r="C64" s="89">
        <v>48000000</v>
      </c>
      <c r="D64" s="89">
        <v>0</v>
      </c>
      <c r="E64" s="89">
        <v>0</v>
      </c>
      <c r="F64" s="89">
        <v>48000000</v>
      </c>
      <c r="G64" s="38">
        <v>0</v>
      </c>
      <c r="H64" s="101">
        <v>0.0695942987446186</v>
      </c>
      <c r="I64" s="39">
        <v>0</v>
      </c>
      <c r="J64" s="89">
        <v>282940.76</v>
      </c>
      <c r="K64" s="89">
        <v>282940.76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7">
        <v>0</v>
      </c>
      <c r="V64" s="97"/>
    </row>
    <row r="65" spans="2:22" ht="27.75" customHeight="1">
      <c r="B65" s="94">
        <v>44022</v>
      </c>
      <c r="C65" s="89">
        <v>48000000</v>
      </c>
      <c r="D65" s="89">
        <v>0</v>
      </c>
      <c r="E65" s="89">
        <v>0</v>
      </c>
      <c r="F65" s="89">
        <v>48000000</v>
      </c>
      <c r="G65" s="38">
        <v>0</v>
      </c>
      <c r="H65" s="101" t="s">
        <v>52</v>
      </c>
      <c r="I65" s="39"/>
      <c r="J65" s="89">
        <v>273813.63</v>
      </c>
      <c r="K65" s="89">
        <v>273813.63</v>
      </c>
      <c r="L65" s="39"/>
      <c r="M65" s="39"/>
      <c r="N65" s="40"/>
      <c r="O65" s="39"/>
      <c r="P65" s="39"/>
      <c r="Q65" s="39"/>
      <c r="R65" s="39"/>
      <c r="S65" s="39"/>
      <c r="T65" s="97"/>
      <c r="V65" s="97"/>
    </row>
    <row r="66" spans="2:22" ht="27.75" customHeight="1">
      <c r="B66" s="94">
        <v>44050</v>
      </c>
      <c r="C66" s="89">
        <v>48000000</v>
      </c>
      <c r="D66" s="89">
        <v>0</v>
      </c>
      <c r="E66" s="89">
        <v>0</v>
      </c>
      <c r="F66" s="89">
        <v>48000000</v>
      </c>
      <c r="G66" s="38">
        <v>0</v>
      </c>
      <c r="H66" s="101">
        <v>0.0695942987446186</v>
      </c>
      <c r="I66" s="39">
        <v>0</v>
      </c>
      <c r="J66" s="89">
        <v>282940.76</v>
      </c>
      <c r="K66" s="89">
        <v>282940.76</v>
      </c>
      <c r="L66" s="39">
        <v>0</v>
      </c>
      <c r="M66" s="39">
        <v>0</v>
      </c>
      <c r="N66" s="40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97"/>
      <c r="V66" s="97"/>
    </row>
    <row r="67" spans="2:20" ht="27.75" customHeight="1">
      <c r="B67" s="99" t="s">
        <v>36</v>
      </c>
      <c r="C67" s="89"/>
      <c r="D67" s="89">
        <v>48000000</v>
      </c>
      <c r="E67" s="89">
        <v>0</v>
      </c>
      <c r="F67" s="89">
        <v>48000000</v>
      </c>
      <c r="G67" s="38">
        <v>0</v>
      </c>
      <c r="H67" s="100"/>
      <c r="I67" s="39">
        <v>0</v>
      </c>
      <c r="J67" s="89">
        <f>SUM(J60:J66)</f>
        <v>1146404.44</v>
      </c>
      <c r="K67" s="89">
        <f>SUM(K60:K66)</f>
        <v>1146404.44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7"/>
    </row>
    <row r="68" spans="2:20" ht="27.75" customHeight="1">
      <c r="B68" s="99" t="s">
        <v>56</v>
      </c>
      <c r="C68" s="89"/>
      <c r="D68" s="89"/>
      <c r="E68" s="89"/>
      <c r="F68" s="89"/>
      <c r="G68" s="38"/>
      <c r="H68" s="100"/>
      <c r="I68" s="39"/>
      <c r="J68" s="89"/>
      <c r="K68" s="89"/>
      <c r="L68" s="39"/>
      <c r="M68" s="39"/>
      <c r="N68" s="40"/>
      <c r="O68" s="39"/>
      <c r="P68" s="39"/>
      <c r="Q68" s="39"/>
      <c r="R68" s="39"/>
      <c r="S68" s="39"/>
      <c r="T68" s="97"/>
    </row>
    <row r="69" spans="2:20" ht="27.75" customHeight="1">
      <c r="B69" s="99" t="s">
        <v>16</v>
      </c>
      <c r="C69" s="89"/>
      <c r="D69" s="89"/>
      <c r="E69" s="89"/>
      <c r="F69" s="89"/>
      <c r="G69" s="38"/>
      <c r="H69" s="100"/>
      <c r="I69" s="39"/>
      <c r="J69" s="89"/>
      <c r="K69" s="89"/>
      <c r="L69" s="39"/>
      <c r="M69" s="39"/>
      <c r="N69" s="40"/>
      <c r="O69" s="39"/>
      <c r="P69" s="39"/>
      <c r="Q69" s="39"/>
      <c r="R69" s="39"/>
      <c r="S69" s="39"/>
      <c r="T69" s="97"/>
    </row>
    <row r="70" spans="2:20" ht="27.75" customHeight="1">
      <c r="B70" s="94">
        <v>44047</v>
      </c>
      <c r="C70" s="89"/>
      <c r="D70" s="89">
        <v>10000000</v>
      </c>
      <c r="E70" s="89">
        <v>0</v>
      </c>
      <c r="F70" s="89">
        <v>10000000</v>
      </c>
      <c r="G70" s="38">
        <v>0</v>
      </c>
      <c r="H70" s="103">
        <v>0.0820684841892981</v>
      </c>
      <c r="I70" s="39">
        <v>0</v>
      </c>
      <c r="J70" s="89">
        <v>0</v>
      </c>
      <c r="K70" s="89">
        <v>0</v>
      </c>
      <c r="L70" s="39">
        <v>0</v>
      </c>
      <c r="M70" s="39">
        <v>0</v>
      </c>
      <c r="N70" s="40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97"/>
    </row>
    <row r="71" spans="2:20" ht="27.75" customHeight="1">
      <c r="B71" s="94">
        <v>44062</v>
      </c>
      <c r="C71" s="89">
        <v>10000000</v>
      </c>
      <c r="D71" s="89">
        <v>10000000</v>
      </c>
      <c r="E71" s="89">
        <v>0</v>
      </c>
      <c r="F71" s="89">
        <v>20000000</v>
      </c>
      <c r="G71" s="38">
        <v>0</v>
      </c>
      <c r="H71" s="103">
        <v>0.0820684841892981</v>
      </c>
      <c r="I71" s="39">
        <v>0</v>
      </c>
      <c r="J71" s="89">
        <v>0</v>
      </c>
      <c r="K71" s="89">
        <v>0</v>
      </c>
      <c r="L71" s="39">
        <v>0</v>
      </c>
      <c r="M71" s="39">
        <v>0</v>
      </c>
      <c r="N71" s="40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97"/>
    </row>
    <row r="72" spans="2:20" ht="27.75" customHeight="1">
      <c r="B72" s="102" t="s">
        <v>36</v>
      </c>
      <c r="C72" s="89">
        <v>0</v>
      </c>
      <c r="D72" s="89">
        <v>20000000</v>
      </c>
      <c r="E72" s="89">
        <v>0</v>
      </c>
      <c r="F72" s="89">
        <v>20000000</v>
      </c>
      <c r="G72" s="38"/>
      <c r="H72" s="100"/>
      <c r="I72" s="39"/>
      <c r="J72" s="89"/>
      <c r="K72" s="89"/>
      <c r="L72" s="39"/>
      <c r="M72" s="39"/>
      <c r="N72" s="40"/>
      <c r="O72" s="39"/>
      <c r="P72" s="39"/>
      <c r="Q72" s="39"/>
      <c r="R72" s="39"/>
      <c r="S72" s="39"/>
      <c r="T72" s="97"/>
    </row>
    <row r="73" spans="2:20" ht="27.75" customHeight="1">
      <c r="B73" s="99"/>
      <c r="C73" s="89"/>
      <c r="D73" s="89"/>
      <c r="E73" s="89"/>
      <c r="F73" s="89"/>
      <c r="G73" s="38"/>
      <c r="H73" s="100"/>
      <c r="I73" s="39"/>
      <c r="J73" s="89"/>
      <c r="K73" s="89"/>
      <c r="L73" s="39"/>
      <c r="M73" s="39"/>
      <c r="N73" s="40"/>
      <c r="O73" s="39"/>
      <c r="P73" s="39"/>
      <c r="Q73" s="39"/>
      <c r="R73" s="39"/>
      <c r="S73" s="39"/>
      <c r="T73" s="97"/>
    </row>
    <row r="74" spans="2:19" ht="27.75" customHeight="1">
      <c r="B74" s="38" t="s">
        <v>20</v>
      </c>
      <c r="C74" s="39"/>
      <c r="D74" s="90"/>
      <c r="E74" s="39"/>
      <c r="F74" s="39"/>
      <c r="G74" s="39"/>
      <c r="H74" s="83"/>
      <c r="I74" s="39"/>
      <c r="J74" s="89"/>
      <c r="K74" s="89"/>
      <c r="L74" s="39"/>
      <c r="M74" s="39"/>
      <c r="N74" s="40"/>
      <c r="O74" s="39"/>
      <c r="P74" s="39"/>
      <c r="Q74" s="39"/>
      <c r="R74" s="39"/>
      <c r="S74" s="39"/>
    </row>
    <row r="75" spans="2:19" s="3" customFormat="1" ht="23.25" customHeight="1">
      <c r="B75" s="31" t="s">
        <v>16</v>
      </c>
      <c r="C75" s="41">
        <f>C10+C18+C25+C37+C47</f>
        <v>98000000</v>
      </c>
      <c r="D75" s="32"/>
      <c r="E75" s="32"/>
      <c r="F75" s="32"/>
      <c r="G75" s="32">
        <v>0</v>
      </c>
      <c r="H75" s="42"/>
      <c r="I75" s="32">
        <v>0</v>
      </c>
      <c r="J75" s="32"/>
      <c r="K75" s="32"/>
      <c r="L75" s="33"/>
      <c r="M75" s="33"/>
      <c r="N75" s="43"/>
      <c r="O75" s="33">
        <v>0</v>
      </c>
      <c r="P75" s="33" t="s">
        <v>17</v>
      </c>
      <c r="Q75" s="33" t="s">
        <v>17</v>
      </c>
      <c r="R75" s="33" t="s">
        <v>17</v>
      </c>
      <c r="S75" s="33"/>
    </row>
    <row r="76" spans="2:31" s="81" customFormat="1" ht="23.25" customHeight="1">
      <c r="B76" s="36" t="s">
        <v>35</v>
      </c>
      <c r="C76" s="41">
        <f>C75</f>
        <v>98000000</v>
      </c>
      <c r="D76" s="34">
        <v>0</v>
      </c>
      <c r="E76" s="34">
        <v>0</v>
      </c>
      <c r="F76" s="32">
        <f>C76+D76-E76</f>
        <v>98000000</v>
      </c>
      <c r="G76" s="34">
        <v>0</v>
      </c>
      <c r="H76" s="77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2:31" s="81" customFormat="1" ht="23.25" customHeight="1">
      <c r="B77" s="36" t="s">
        <v>37</v>
      </c>
      <c r="C77" s="41">
        <v>98000000</v>
      </c>
      <c r="D77" s="34">
        <v>0</v>
      </c>
      <c r="E77" s="34">
        <v>0</v>
      </c>
      <c r="F77" s="32">
        <v>98000000</v>
      </c>
      <c r="G77" s="34">
        <v>0</v>
      </c>
      <c r="H77" s="77"/>
      <c r="I77" s="34">
        <v>0</v>
      </c>
      <c r="J77" s="34">
        <v>724962.06</v>
      </c>
      <c r="K77" s="34">
        <v>724962.06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2:31" s="81" customFormat="1" ht="23.25" customHeight="1">
      <c r="B78" s="36" t="s">
        <v>38</v>
      </c>
      <c r="C78" s="41">
        <v>98000000</v>
      </c>
      <c r="D78" s="34">
        <v>48000000</v>
      </c>
      <c r="E78" s="34">
        <v>48000000</v>
      </c>
      <c r="F78" s="32">
        <v>98000000</v>
      </c>
      <c r="G78" s="34">
        <v>0</v>
      </c>
      <c r="H78" s="77"/>
      <c r="I78" s="34">
        <v>0</v>
      </c>
      <c r="J78" s="34">
        <v>997274.45</v>
      </c>
      <c r="K78" s="34">
        <v>997274.45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2:31" s="81" customFormat="1" ht="23.25" customHeight="1">
      <c r="B79" s="36" t="s">
        <v>49</v>
      </c>
      <c r="C79" s="41">
        <v>98000000</v>
      </c>
      <c r="D79" s="34">
        <v>0</v>
      </c>
      <c r="E79" s="34">
        <v>0</v>
      </c>
      <c r="F79" s="32">
        <v>98000000</v>
      </c>
      <c r="G79" s="34">
        <v>0</v>
      </c>
      <c r="H79" s="77"/>
      <c r="I79" s="34">
        <v>0</v>
      </c>
      <c r="J79" s="34">
        <v>415311.82</v>
      </c>
      <c r="K79" s="34">
        <v>415311.82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2:31" s="81" customFormat="1" ht="23.25" customHeight="1">
      <c r="B80" s="36" t="s">
        <v>50</v>
      </c>
      <c r="C80" s="41">
        <v>98000000</v>
      </c>
      <c r="D80" s="34">
        <v>0</v>
      </c>
      <c r="E80" s="34">
        <v>0</v>
      </c>
      <c r="F80" s="32">
        <v>98000000</v>
      </c>
      <c r="G80" s="34">
        <v>0</v>
      </c>
      <c r="H80" s="77"/>
      <c r="I80" s="34">
        <v>0</v>
      </c>
      <c r="J80" s="34">
        <v>643893.77</v>
      </c>
      <c r="K80" s="34">
        <v>643893.77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2:31" s="81" customFormat="1" ht="23.25" customHeight="1">
      <c r="B81" s="36" t="s">
        <v>51</v>
      </c>
      <c r="C81" s="41">
        <v>98000000</v>
      </c>
      <c r="D81" s="34">
        <v>0</v>
      </c>
      <c r="E81" s="34">
        <v>0</v>
      </c>
      <c r="F81" s="32">
        <v>98000000</v>
      </c>
      <c r="G81" s="34">
        <v>0</v>
      </c>
      <c r="H81" s="77"/>
      <c r="I81" s="34">
        <v>0</v>
      </c>
      <c r="J81" s="34">
        <v>665356.92</v>
      </c>
      <c r="K81" s="34">
        <v>665356.92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2:31" s="81" customFormat="1" ht="23.25" customHeight="1">
      <c r="B82" s="36" t="s">
        <v>53</v>
      </c>
      <c r="C82" s="41">
        <v>98000000</v>
      </c>
      <c r="D82" s="34">
        <v>0</v>
      </c>
      <c r="E82" s="34">
        <v>0</v>
      </c>
      <c r="F82" s="32">
        <v>98000000</v>
      </c>
      <c r="G82" s="34">
        <v>0</v>
      </c>
      <c r="H82" s="77"/>
      <c r="I82" s="34">
        <v>0</v>
      </c>
      <c r="J82" s="34">
        <v>643893.78</v>
      </c>
      <c r="K82" s="34">
        <v>643893.78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2:31" s="81" customFormat="1" ht="23.25" customHeight="1">
      <c r="B83" s="36" t="s">
        <v>54</v>
      </c>
      <c r="C83" s="41">
        <v>98000000</v>
      </c>
      <c r="D83" s="34">
        <v>20000000</v>
      </c>
      <c r="E83" s="34">
        <v>20000000</v>
      </c>
      <c r="F83" s="32">
        <v>98000000</v>
      </c>
      <c r="G83" s="34"/>
      <c r="H83" s="77"/>
      <c r="I83" s="34"/>
      <c r="J83" s="34">
        <v>723960.83</v>
      </c>
      <c r="K83" s="34">
        <v>723960.83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2:19" s="4" customFormat="1" ht="23.25" customHeight="1">
      <c r="B84" s="44" t="s">
        <v>21</v>
      </c>
      <c r="C84" s="32" t="s">
        <v>18</v>
      </c>
      <c r="D84" s="32">
        <f>SUM(D76:D83)</f>
        <v>68000000</v>
      </c>
      <c r="E84" s="32">
        <f>SUM(E76:E83)</f>
        <v>68000000</v>
      </c>
      <c r="F84" s="32">
        <v>98000000</v>
      </c>
      <c r="G84" s="32">
        <f>G76</f>
        <v>0</v>
      </c>
      <c r="H84" s="32"/>
      <c r="I84" s="32">
        <f>I76</f>
        <v>0</v>
      </c>
      <c r="J84" s="32">
        <f>J15+J22+J34+J45+J57+J67</f>
        <v>4814653.63</v>
      </c>
      <c r="K84" s="32">
        <f>K15+K22+K34+K45+K57+K67</f>
        <v>4814653.63</v>
      </c>
      <c r="L84" s="32">
        <f>L76</f>
        <v>0</v>
      </c>
      <c r="M84" s="32">
        <f>M76</f>
        <v>0</v>
      </c>
      <c r="N84" s="32">
        <v>0</v>
      </c>
      <c r="O84" s="32">
        <f>O76</f>
        <v>0</v>
      </c>
      <c r="P84" s="32">
        <f>P76</f>
        <v>0</v>
      </c>
      <c r="Q84" s="32">
        <v>0</v>
      </c>
      <c r="R84" s="32">
        <f>R76</f>
        <v>0</v>
      </c>
      <c r="S84" s="32">
        <v>0</v>
      </c>
    </row>
    <row r="85" spans="2:19" s="4" customFormat="1" ht="36" customHeight="1">
      <c r="B85" s="45" t="s">
        <v>23</v>
      </c>
      <c r="C85" s="34" t="s">
        <v>22</v>
      </c>
      <c r="D85" s="34">
        <v>0</v>
      </c>
      <c r="E85" s="34">
        <v>0</v>
      </c>
      <c r="F85" s="34">
        <v>0</v>
      </c>
      <c r="G85" s="34">
        <v>0</v>
      </c>
      <c r="H85" s="35"/>
      <c r="I85" s="32" t="s">
        <v>22</v>
      </c>
      <c r="J85" s="34">
        <v>0</v>
      </c>
      <c r="K85" s="34">
        <f>+L646</f>
        <v>0</v>
      </c>
      <c r="L85" s="34">
        <v>0</v>
      </c>
      <c r="M85" s="34">
        <v>0</v>
      </c>
      <c r="N85" s="34">
        <v>0</v>
      </c>
      <c r="O85" s="32" t="s">
        <v>22</v>
      </c>
      <c r="P85" s="34">
        <v>0</v>
      </c>
      <c r="Q85" s="34">
        <v>0</v>
      </c>
      <c r="R85" s="34">
        <v>0</v>
      </c>
      <c r="S85" s="34">
        <v>0</v>
      </c>
    </row>
    <row r="86" spans="2:19" ht="23.25" customHeight="1">
      <c r="B86" s="28" t="s">
        <v>24</v>
      </c>
      <c r="C86" s="46"/>
      <c r="D86" s="29"/>
      <c r="E86" s="29"/>
      <c r="F86" s="29"/>
      <c r="G86" s="29"/>
      <c r="H86" s="30"/>
      <c r="I86" s="29"/>
      <c r="J86" s="29"/>
      <c r="K86" s="29"/>
      <c r="L86" s="29"/>
      <c r="M86" s="29"/>
      <c r="N86" s="30"/>
      <c r="O86" s="29"/>
      <c r="P86" s="29"/>
      <c r="Q86" s="29"/>
      <c r="R86" s="29"/>
      <c r="S86" s="29"/>
    </row>
    <row r="87" spans="2:19" ht="23.25" customHeight="1">
      <c r="B87" s="28" t="s">
        <v>25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3" customFormat="1" ht="23.25" customHeight="1">
      <c r="B88" s="31" t="s">
        <v>16</v>
      </c>
      <c r="C88" s="47">
        <v>0</v>
      </c>
      <c r="D88" s="47" t="s">
        <v>17</v>
      </c>
      <c r="E88" s="47"/>
      <c r="F88" s="47"/>
      <c r="G88" s="47"/>
      <c r="H88" s="42"/>
      <c r="I88" s="47">
        <v>0</v>
      </c>
      <c r="J88" s="47" t="s">
        <v>17</v>
      </c>
      <c r="K88" s="47" t="s">
        <v>17</v>
      </c>
      <c r="L88" s="48"/>
      <c r="M88" s="48"/>
      <c r="N88" s="43"/>
      <c r="O88" s="48">
        <v>0</v>
      </c>
      <c r="P88" s="48" t="s">
        <v>17</v>
      </c>
      <c r="Q88" s="48" t="s">
        <v>17</v>
      </c>
      <c r="R88" s="48" t="s">
        <v>17</v>
      </c>
      <c r="S88" s="48"/>
    </row>
    <row r="89" spans="2:19" s="3" customFormat="1" ht="18" customHeight="1">
      <c r="B89" s="80" t="s">
        <v>35</v>
      </c>
      <c r="C89" s="32">
        <v>0</v>
      </c>
      <c r="D89" s="75">
        <v>0</v>
      </c>
      <c r="E89" s="75">
        <v>0</v>
      </c>
      <c r="F89" s="32">
        <f>C88+D89-E89</f>
        <v>0</v>
      </c>
      <c r="G89" s="75">
        <v>0</v>
      </c>
      <c r="H89" s="76"/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34">
        <v>0</v>
      </c>
    </row>
    <row r="90" spans="2:19" s="3" customFormat="1" ht="17.25" customHeight="1">
      <c r="B90" s="80" t="s">
        <v>37</v>
      </c>
      <c r="C90" s="32">
        <v>0</v>
      </c>
      <c r="D90" s="75">
        <v>0</v>
      </c>
      <c r="E90" s="75">
        <v>0</v>
      </c>
      <c r="F90" s="32">
        <v>0</v>
      </c>
      <c r="G90" s="75">
        <v>0</v>
      </c>
      <c r="H90" s="76"/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34">
        <v>0</v>
      </c>
    </row>
    <row r="91" spans="2:19" s="3" customFormat="1" ht="17.25" customHeight="1">
      <c r="B91" s="80" t="s">
        <v>38</v>
      </c>
      <c r="C91" s="32">
        <v>0</v>
      </c>
      <c r="D91" s="75">
        <v>0</v>
      </c>
      <c r="E91" s="75">
        <v>0</v>
      </c>
      <c r="F91" s="32">
        <v>0</v>
      </c>
      <c r="G91" s="75">
        <v>0</v>
      </c>
      <c r="H91" s="76"/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34">
        <v>0</v>
      </c>
    </row>
    <row r="92" spans="2:19" s="5" customFormat="1" ht="23.25" customHeight="1">
      <c r="B92" s="45" t="s">
        <v>19</v>
      </c>
      <c r="C92" s="47" t="s">
        <v>18</v>
      </c>
      <c r="D92" s="47">
        <v>0</v>
      </c>
      <c r="E92" s="47">
        <v>0</v>
      </c>
      <c r="F92" s="47">
        <v>0</v>
      </c>
      <c r="G92" s="47">
        <v>0</v>
      </c>
      <c r="H92" s="37"/>
      <c r="I92" s="47" t="s">
        <v>18</v>
      </c>
      <c r="J92" s="47">
        <v>0</v>
      </c>
      <c r="K92" s="47">
        <v>0</v>
      </c>
      <c r="L92" s="47">
        <v>0</v>
      </c>
      <c r="M92" s="47">
        <v>0</v>
      </c>
      <c r="N92" s="43">
        <v>0</v>
      </c>
      <c r="O92" s="47" t="s">
        <v>18</v>
      </c>
      <c r="P92" s="47">
        <v>0</v>
      </c>
      <c r="Q92" s="47">
        <v>0</v>
      </c>
      <c r="R92" s="47">
        <v>0</v>
      </c>
      <c r="S92" s="47">
        <v>0</v>
      </c>
    </row>
    <row r="93" spans="2:19" ht="23.25" customHeight="1" thickBot="1">
      <c r="B93" s="28" t="s">
        <v>26</v>
      </c>
      <c r="C93" s="29"/>
      <c r="D93" s="29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s="3" customFormat="1" ht="23.25" customHeight="1" thickBot="1">
      <c r="B94" s="31" t="s">
        <v>16</v>
      </c>
      <c r="C94" s="41">
        <v>0</v>
      </c>
      <c r="D94" s="32">
        <v>0</v>
      </c>
      <c r="E94" s="32">
        <v>0</v>
      </c>
      <c r="F94" s="32">
        <v>0</v>
      </c>
      <c r="G94" s="32">
        <v>0</v>
      </c>
      <c r="H94" s="42"/>
      <c r="I94" s="32">
        <v>0</v>
      </c>
      <c r="J94" s="32">
        <v>0</v>
      </c>
      <c r="K94" s="32">
        <v>0</v>
      </c>
      <c r="L94" s="33">
        <v>0</v>
      </c>
      <c r="M94" s="33">
        <v>0</v>
      </c>
      <c r="N94" s="43"/>
      <c r="O94" s="33">
        <v>0</v>
      </c>
      <c r="P94" s="33">
        <v>0</v>
      </c>
      <c r="Q94" s="33">
        <v>0</v>
      </c>
      <c r="R94" s="33">
        <v>0</v>
      </c>
      <c r="S94" s="49">
        <v>0</v>
      </c>
    </row>
    <row r="95" spans="2:19" s="4" customFormat="1" ht="22.5" customHeight="1">
      <c r="B95" s="44" t="s">
        <v>21</v>
      </c>
      <c r="C95" s="32" t="s">
        <v>18</v>
      </c>
      <c r="D95" s="32">
        <v>0</v>
      </c>
      <c r="E95" s="32">
        <v>0</v>
      </c>
      <c r="F95" s="32">
        <v>0</v>
      </c>
      <c r="G95" s="32">
        <v>0</v>
      </c>
      <c r="H95" s="37"/>
      <c r="I95" s="32" t="s">
        <v>18</v>
      </c>
      <c r="J95" s="32">
        <v>0</v>
      </c>
      <c r="K95" s="32">
        <v>0</v>
      </c>
      <c r="L95" s="32">
        <v>0</v>
      </c>
      <c r="M95" s="33">
        <v>0</v>
      </c>
      <c r="N95" s="43"/>
      <c r="O95" s="32" t="s">
        <v>18</v>
      </c>
      <c r="P95" s="33">
        <v>0</v>
      </c>
      <c r="Q95" s="33">
        <v>0</v>
      </c>
      <c r="R95" s="33">
        <v>0</v>
      </c>
      <c r="S95" s="49">
        <v>0</v>
      </c>
    </row>
    <row r="96" spans="2:19" s="4" customFormat="1" ht="35.25" customHeight="1">
      <c r="B96" s="45" t="s">
        <v>23</v>
      </c>
      <c r="C96" s="34" t="s">
        <v>18</v>
      </c>
      <c r="D96" s="34">
        <v>0</v>
      </c>
      <c r="E96" s="34">
        <v>0</v>
      </c>
      <c r="F96" s="34">
        <v>0</v>
      </c>
      <c r="G96" s="34">
        <v>0</v>
      </c>
      <c r="H96" s="35"/>
      <c r="I96" s="34" t="s">
        <v>18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 t="s">
        <v>18</v>
      </c>
      <c r="P96" s="34">
        <v>0</v>
      </c>
      <c r="Q96" s="34">
        <v>0</v>
      </c>
      <c r="R96" s="34">
        <v>0</v>
      </c>
      <c r="S96" s="50">
        <v>0</v>
      </c>
    </row>
    <row r="97" spans="2:19" ht="20.25" customHeight="1">
      <c r="B97" s="28" t="s">
        <v>27</v>
      </c>
      <c r="C97" s="46"/>
      <c r="D97" s="29"/>
      <c r="E97" s="29"/>
      <c r="F97" s="29"/>
      <c r="G97" s="29"/>
      <c r="H97" s="30"/>
      <c r="I97" s="29"/>
      <c r="J97" s="29"/>
      <c r="K97" s="29"/>
      <c r="L97" s="29"/>
      <c r="M97" s="29"/>
      <c r="N97" s="30"/>
      <c r="O97" s="29"/>
      <c r="P97" s="29"/>
      <c r="Q97" s="29"/>
      <c r="R97" s="29"/>
      <c r="S97" s="29"/>
    </row>
    <row r="98" spans="2:19" ht="20.25" customHeight="1">
      <c r="B98" s="28" t="s">
        <v>28</v>
      </c>
      <c r="C98" s="46"/>
      <c r="D98" s="29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ht="20.25" customHeight="1">
      <c r="B99" s="31" t="s">
        <v>16</v>
      </c>
      <c r="C99" s="47">
        <v>0</v>
      </c>
      <c r="D99" s="47" t="s">
        <v>17</v>
      </c>
      <c r="E99" s="47"/>
      <c r="F99" s="47"/>
      <c r="G99" s="47"/>
      <c r="H99" s="42"/>
      <c r="I99" s="47">
        <v>0</v>
      </c>
      <c r="J99" s="47">
        <v>0</v>
      </c>
      <c r="K99" s="47">
        <v>0</v>
      </c>
      <c r="L99" s="48">
        <v>0</v>
      </c>
      <c r="M99" s="48">
        <v>0</v>
      </c>
      <c r="N99" s="43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</row>
    <row r="100" spans="2:19" ht="13.5" customHeight="1">
      <c r="B100" s="80" t="s">
        <v>35</v>
      </c>
      <c r="C100" s="32">
        <v>0</v>
      </c>
      <c r="D100" s="34">
        <v>0</v>
      </c>
      <c r="E100" s="34">
        <v>0</v>
      </c>
      <c r="F100" s="32">
        <f>C99+D100-E100</f>
        <v>0</v>
      </c>
      <c r="G100" s="75">
        <v>0</v>
      </c>
      <c r="H100" s="76"/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34">
        <v>0</v>
      </c>
    </row>
    <row r="101" spans="2:19" ht="14.25" customHeight="1">
      <c r="B101" s="80" t="s">
        <v>37</v>
      </c>
      <c r="C101" s="32">
        <v>0</v>
      </c>
      <c r="D101" s="34">
        <v>0</v>
      </c>
      <c r="E101" s="34">
        <v>0</v>
      </c>
      <c r="F101" s="32">
        <v>0</v>
      </c>
      <c r="G101" s="75">
        <v>0</v>
      </c>
      <c r="H101" s="76"/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34">
        <v>0</v>
      </c>
    </row>
    <row r="102" spans="2:19" ht="20.25" customHeight="1">
      <c r="B102" s="45" t="s">
        <v>19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37"/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3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</row>
    <row r="103" spans="2:19" ht="23.25" customHeight="1">
      <c r="B103" s="28" t="s">
        <v>29</v>
      </c>
      <c r="C103" s="29"/>
      <c r="D103" s="29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s="3" customFormat="1" ht="23.25" customHeight="1">
      <c r="B104" s="31" t="s">
        <v>16</v>
      </c>
      <c r="C104" s="41">
        <v>0</v>
      </c>
      <c r="D104" s="32"/>
      <c r="E104" s="32"/>
      <c r="F104" s="32"/>
      <c r="G104" s="32"/>
      <c r="H104" s="42"/>
      <c r="I104" s="32">
        <v>0</v>
      </c>
      <c r="J104" s="32">
        <v>0</v>
      </c>
      <c r="K104" s="32">
        <v>0</v>
      </c>
      <c r="L104" s="33">
        <v>0</v>
      </c>
      <c r="M104" s="33">
        <v>0</v>
      </c>
      <c r="N104" s="4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</row>
    <row r="105" spans="2:19" s="3" customFormat="1" ht="19.5" customHeight="1">
      <c r="B105" s="80" t="s">
        <v>35</v>
      </c>
      <c r="C105" s="32">
        <v>0</v>
      </c>
      <c r="D105" s="75">
        <v>0</v>
      </c>
      <c r="E105" s="75">
        <v>0</v>
      </c>
      <c r="F105" s="32">
        <f>C104+D105-E105</f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s="3" customFormat="1" ht="19.5" customHeight="1">
      <c r="B106" s="80" t="s">
        <v>37</v>
      </c>
      <c r="C106" s="32">
        <v>0</v>
      </c>
      <c r="D106" s="75">
        <v>0</v>
      </c>
      <c r="E106" s="75">
        <v>0</v>
      </c>
      <c r="F106" s="32">
        <v>0</v>
      </c>
      <c r="G106" s="75">
        <v>0</v>
      </c>
      <c r="H106" s="76"/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34">
        <v>0</v>
      </c>
    </row>
    <row r="107" spans="2:19" s="4" customFormat="1" ht="23.25" customHeight="1">
      <c r="B107" s="44" t="s">
        <v>21</v>
      </c>
      <c r="C107" s="32" t="s">
        <v>22</v>
      </c>
      <c r="D107" s="32">
        <v>0</v>
      </c>
      <c r="E107" s="32">
        <v>0</v>
      </c>
      <c r="F107" s="32">
        <v>0</v>
      </c>
      <c r="G107" s="32">
        <v>0</v>
      </c>
      <c r="H107" s="32"/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</row>
    <row r="108" spans="2:19" s="4" customFormat="1" ht="32.25" customHeight="1">
      <c r="B108" s="45" t="s">
        <v>23</v>
      </c>
      <c r="C108" s="34" t="s">
        <v>18</v>
      </c>
      <c r="D108" s="34">
        <v>0</v>
      </c>
      <c r="E108" s="34">
        <v>0</v>
      </c>
      <c r="F108" s="34">
        <v>0</v>
      </c>
      <c r="G108" s="34">
        <v>0</v>
      </c>
      <c r="H108" s="35"/>
      <c r="I108" s="34" t="s">
        <v>18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 t="s">
        <v>18</v>
      </c>
      <c r="P108" s="34">
        <v>0</v>
      </c>
      <c r="Q108" s="34">
        <v>0</v>
      </c>
      <c r="R108" s="34">
        <v>0</v>
      </c>
      <c r="S108" s="34">
        <v>0</v>
      </c>
    </row>
    <row r="109" spans="2:19" ht="23.25" customHeight="1">
      <c r="B109" s="28" t="s">
        <v>30</v>
      </c>
      <c r="C109" s="29"/>
      <c r="D109" s="29"/>
      <c r="E109" s="29"/>
      <c r="F109" s="29"/>
      <c r="G109" s="29"/>
      <c r="H109" s="30"/>
      <c r="I109" s="29"/>
      <c r="J109" s="29"/>
      <c r="K109" s="29"/>
      <c r="L109" s="29"/>
      <c r="M109" s="29"/>
      <c r="N109" s="30"/>
      <c r="O109" s="29"/>
      <c r="P109" s="29"/>
      <c r="Q109" s="29"/>
      <c r="R109" s="29"/>
      <c r="S109" s="29"/>
    </row>
    <row r="110" spans="2:19" s="7" customFormat="1" ht="23.25" customHeight="1">
      <c r="B110" s="31" t="s">
        <v>16</v>
      </c>
      <c r="C110" s="82">
        <f>C75</f>
        <v>98000000</v>
      </c>
      <c r="D110" s="51"/>
      <c r="E110" s="51"/>
      <c r="F110" s="41"/>
      <c r="G110" s="41"/>
      <c r="H110" s="52"/>
      <c r="I110" s="79">
        <v>0</v>
      </c>
      <c r="J110" s="41">
        <v>0</v>
      </c>
      <c r="K110" s="41">
        <v>0</v>
      </c>
      <c r="L110" s="41">
        <v>0</v>
      </c>
      <c r="M110" s="41">
        <v>0</v>
      </c>
      <c r="N110" s="52">
        <v>0</v>
      </c>
      <c r="O110" s="79">
        <v>0</v>
      </c>
      <c r="P110" s="41">
        <v>0</v>
      </c>
      <c r="Q110" s="41">
        <v>0</v>
      </c>
      <c r="R110" s="41">
        <v>0</v>
      </c>
      <c r="S110" s="41">
        <v>0</v>
      </c>
    </row>
    <row r="111" spans="2:19" s="7" customFormat="1" ht="23.25" customHeight="1">
      <c r="B111" s="92" t="s">
        <v>35</v>
      </c>
      <c r="C111" s="82">
        <v>98000000</v>
      </c>
      <c r="D111" s="51">
        <v>0</v>
      </c>
      <c r="E111" s="51">
        <v>0</v>
      </c>
      <c r="F111" s="41">
        <v>98000000</v>
      </c>
      <c r="G111" s="41">
        <v>0</v>
      </c>
      <c r="H111" s="52"/>
      <c r="I111" s="79">
        <v>0</v>
      </c>
      <c r="J111" s="41">
        <v>0</v>
      </c>
      <c r="K111" s="41">
        <v>0</v>
      </c>
      <c r="L111" s="41">
        <v>0</v>
      </c>
      <c r="M111" s="41">
        <v>0</v>
      </c>
      <c r="N111" s="52">
        <v>0</v>
      </c>
      <c r="O111" s="79">
        <v>0</v>
      </c>
      <c r="P111" s="41">
        <v>0</v>
      </c>
      <c r="Q111" s="41">
        <v>0</v>
      </c>
      <c r="R111" s="41">
        <v>0</v>
      </c>
      <c r="S111" s="41">
        <v>0</v>
      </c>
    </row>
    <row r="112" spans="2:19" s="7" customFormat="1" ht="23.25" customHeight="1">
      <c r="B112" s="92" t="s">
        <v>37</v>
      </c>
      <c r="C112" s="82">
        <v>98000000</v>
      </c>
      <c r="D112" s="51">
        <v>0</v>
      </c>
      <c r="E112" s="51">
        <v>0</v>
      </c>
      <c r="F112" s="41">
        <v>98000000</v>
      </c>
      <c r="G112" s="41">
        <v>0</v>
      </c>
      <c r="H112" s="52"/>
      <c r="I112" s="79">
        <v>0</v>
      </c>
      <c r="J112" s="41">
        <v>724962.06</v>
      </c>
      <c r="K112" s="41">
        <v>724962.06</v>
      </c>
      <c r="L112" s="41">
        <v>0</v>
      </c>
      <c r="M112" s="41">
        <v>0</v>
      </c>
      <c r="N112" s="52">
        <v>0</v>
      </c>
      <c r="O112" s="79">
        <v>0</v>
      </c>
      <c r="P112" s="41">
        <v>0</v>
      </c>
      <c r="Q112" s="41">
        <v>0</v>
      </c>
      <c r="R112" s="41">
        <v>0</v>
      </c>
      <c r="S112" s="41">
        <v>0</v>
      </c>
    </row>
    <row r="113" spans="2:19" s="7" customFormat="1" ht="23.25" customHeight="1">
      <c r="B113" s="92" t="s">
        <v>38</v>
      </c>
      <c r="C113" s="82">
        <v>98000000</v>
      </c>
      <c r="D113" s="51">
        <v>48000000</v>
      </c>
      <c r="E113" s="51">
        <v>48000000</v>
      </c>
      <c r="F113" s="41">
        <v>98000000</v>
      </c>
      <c r="G113" s="41">
        <v>0</v>
      </c>
      <c r="H113" s="52"/>
      <c r="I113" s="79">
        <v>0</v>
      </c>
      <c r="J113" s="41">
        <v>997274.45</v>
      </c>
      <c r="K113" s="41">
        <v>997274.45</v>
      </c>
      <c r="L113" s="41">
        <v>0</v>
      </c>
      <c r="M113" s="41">
        <v>0</v>
      </c>
      <c r="N113" s="52">
        <v>0</v>
      </c>
      <c r="O113" s="79">
        <v>0</v>
      </c>
      <c r="P113" s="41">
        <v>0</v>
      </c>
      <c r="Q113" s="41">
        <v>0</v>
      </c>
      <c r="R113" s="41">
        <v>0</v>
      </c>
      <c r="S113" s="41">
        <v>0</v>
      </c>
    </row>
    <row r="114" spans="2:19" s="7" customFormat="1" ht="23.25" customHeight="1">
      <c r="B114" s="92" t="s">
        <v>49</v>
      </c>
      <c r="C114" s="82">
        <v>98000000</v>
      </c>
      <c r="D114" s="51">
        <v>0</v>
      </c>
      <c r="E114" s="51">
        <v>0</v>
      </c>
      <c r="F114" s="41">
        <v>98000000</v>
      </c>
      <c r="G114" s="41">
        <v>0</v>
      </c>
      <c r="H114" s="52"/>
      <c r="I114" s="79">
        <v>0</v>
      </c>
      <c r="J114" s="41">
        <v>415311.82</v>
      </c>
      <c r="K114" s="41">
        <v>415311.82</v>
      </c>
      <c r="L114" s="41">
        <v>0</v>
      </c>
      <c r="M114" s="41">
        <v>0</v>
      </c>
      <c r="N114" s="52">
        <v>0</v>
      </c>
      <c r="O114" s="79">
        <v>0</v>
      </c>
      <c r="P114" s="41">
        <v>0</v>
      </c>
      <c r="Q114" s="41">
        <v>0</v>
      </c>
      <c r="R114" s="41">
        <v>0</v>
      </c>
      <c r="S114" s="41">
        <v>0</v>
      </c>
    </row>
    <row r="115" spans="2:19" s="7" customFormat="1" ht="23.25" customHeight="1">
      <c r="B115" s="92" t="s">
        <v>50</v>
      </c>
      <c r="C115" s="82">
        <v>98000000</v>
      </c>
      <c r="D115" s="51">
        <v>0</v>
      </c>
      <c r="E115" s="51">
        <v>0</v>
      </c>
      <c r="F115" s="41">
        <v>98000000</v>
      </c>
      <c r="G115" s="41">
        <v>0</v>
      </c>
      <c r="H115" s="52"/>
      <c r="I115" s="79">
        <v>0</v>
      </c>
      <c r="J115" s="41">
        <v>643893.77</v>
      </c>
      <c r="K115" s="41">
        <v>643893.77</v>
      </c>
      <c r="L115" s="41">
        <v>0</v>
      </c>
      <c r="M115" s="41">
        <v>0</v>
      </c>
      <c r="N115" s="52">
        <v>0</v>
      </c>
      <c r="O115" s="79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2:19" s="7" customFormat="1" ht="23.25" customHeight="1">
      <c r="B116" s="92" t="s">
        <v>51</v>
      </c>
      <c r="C116" s="82">
        <v>98000000</v>
      </c>
      <c r="D116" s="51">
        <v>0</v>
      </c>
      <c r="E116" s="51">
        <v>0</v>
      </c>
      <c r="F116" s="41">
        <v>98000000</v>
      </c>
      <c r="G116" s="41">
        <v>0</v>
      </c>
      <c r="H116" s="52"/>
      <c r="I116" s="79">
        <v>0</v>
      </c>
      <c r="J116" s="41">
        <v>665356.92</v>
      </c>
      <c r="K116" s="41">
        <v>665356.92</v>
      </c>
      <c r="L116" s="41">
        <v>0</v>
      </c>
      <c r="M116" s="41">
        <v>0</v>
      </c>
      <c r="N116" s="52">
        <v>0</v>
      </c>
      <c r="O116" s="79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2:19" s="7" customFormat="1" ht="23.25" customHeight="1">
      <c r="B117" s="92" t="s">
        <v>53</v>
      </c>
      <c r="C117" s="82">
        <v>98000000</v>
      </c>
      <c r="D117" s="51">
        <v>0</v>
      </c>
      <c r="E117" s="51">
        <v>0</v>
      </c>
      <c r="F117" s="41">
        <v>98000000</v>
      </c>
      <c r="G117" s="41">
        <v>0</v>
      </c>
      <c r="H117" s="52"/>
      <c r="I117" s="79">
        <v>0</v>
      </c>
      <c r="J117" s="41">
        <v>643893.78</v>
      </c>
      <c r="K117" s="41">
        <v>643893.78</v>
      </c>
      <c r="L117" s="41">
        <v>0</v>
      </c>
      <c r="M117" s="41">
        <v>0</v>
      </c>
      <c r="N117" s="52">
        <v>0</v>
      </c>
      <c r="O117" s="79">
        <v>0</v>
      </c>
      <c r="P117" s="41">
        <v>0</v>
      </c>
      <c r="Q117" s="41">
        <v>0</v>
      </c>
      <c r="R117" s="41">
        <v>0</v>
      </c>
      <c r="S117" s="41">
        <v>0</v>
      </c>
    </row>
    <row r="118" spans="2:19" s="7" customFormat="1" ht="23.25" customHeight="1">
      <c r="B118" s="92" t="s">
        <v>54</v>
      </c>
      <c r="C118" s="82">
        <v>98000000</v>
      </c>
      <c r="D118" s="51">
        <v>20000000</v>
      </c>
      <c r="E118" s="51">
        <v>20000000</v>
      </c>
      <c r="F118" s="41">
        <v>98000000</v>
      </c>
      <c r="G118" s="41">
        <v>0</v>
      </c>
      <c r="H118" s="52"/>
      <c r="I118" s="79">
        <v>0</v>
      </c>
      <c r="J118" s="41">
        <v>723960.83</v>
      </c>
      <c r="K118" s="41">
        <v>723960.83</v>
      </c>
      <c r="L118" s="41">
        <v>0</v>
      </c>
      <c r="M118" s="41">
        <v>0</v>
      </c>
      <c r="N118" s="52">
        <v>0</v>
      </c>
      <c r="O118" s="79">
        <v>0</v>
      </c>
      <c r="P118" s="41">
        <v>0</v>
      </c>
      <c r="Q118" s="41">
        <v>0</v>
      </c>
      <c r="R118" s="41">
        <v>0</v>
      </c>
      <c r="S118" s="41">
        <v>0</v>
      </c>
    </row>
    <row r="119" spans="2:19" s="4" customFormat="1" ht="18" customHeight="1">
      <c r="B119" s="44" t="s">
        <v>21</v>
      </c>
      <c r="C119" s="75" t="s">
        <v>18</v>
      </c>
      <c r="D119" s="78">
        <f>SUM(D111:D118)</f>
        <v>68000000</v>
      </c>
      <c r="E119" s="78">
        <f>E84</f>
        <v>68000000</v>
      </c>
      <c r="F119" s="78">
        <v>98000000</v>
      </c>
      <c r="G119" s="78">
        <v>0</v>
      </c>
      <c r="H119" s="78"/>
      <c r="I119" s="78">
        <v>0</v>
      </c>
      <c r="J119" s="78">
        <f>J84</f>
        <v>4814653.63</v>
      </c>
      <c r="K119" s="78">
        <f>K84</f>
        <v>4814653.63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</row>
    <row r="120" spans="2:19" s="5" customFormat="1" ht="30.75" customHeight="1">
      <c r="B120" s="53" t="s">
        <v>23</v>
      </c>
      <c r="C120" s="54" t="s">
        <v>18</v>
      </c>
      <c r="D120" s="54">
        <v>0</v>
      </c>
      <c r="E120" s="54">
        <v>0</v>
      </c>
      <c r="F120" s="54">
        <v>0</v>
      </c>
      <c r="G120" s="54">
        <v>0</v>
      </c>
      <c r="H120" s="55"/>
      <c r="I120" s="54" t="s">
        <v>18</v>
      </c>
      <c r="J120" s="54">
        <v>0</v>
      </c>
      <c r="K120" s="54" t="s">
        <v>42</v>
      </c>
      <c r="L120" s="54">
        <v>0</v>
      </c>
      <c r="M120" s="54">
        <v>0</v>
      </c>
      <c r="N120" s="54">
        <v>0</v>
      </c>
      <c r="O120" s="54" t="s">
        <v>18</v>
      </c>
      <c r="P120" s="54">
        <v>0</v>
      </c>
      <c r="Q120" s="54">
        <v>0</v>
      </c>
      <c r="R120" s="54">
        <v>0</v>
      </c>
      <c r="S120" s="54">
        <v>0</v>
      </c>
    </row>
    <row r="121" spans="2:19" ht="23.25" customHeight="1">
      <c r="B121" s="28" t="s">
        <v>31</v>
      </c>
      <c r="C121" s="29"/>
      <c r="D121" s="29"/>
      <c r="E121" s="29"/>
      <c r="F121" s="29"/>
      <c r="G121" s="29"/>
      <c r="H121" s="30"/>
      <c r="I121" s="29"/>
      <c r="J121" s="29"/>
      <c r="K121" s="29"/>
      <c r="L121" s="29"/>
      <c r="M121" s="29"/>
      <c r="N121" s="30"/>
      <c r="O121" s="29"/>
      <c r="P121" s="29"/>
      <c r="Q121" s="29"/>
      <c r="R121" s="29"/>
      <c r="S121" s="29"/>
    </row>
    <row r="122" spans="2:19" ht="23.25" customHeight="1">
      <c r="B122" s="28" t="s">
        <v>32</v>
      </c>
      <c r="C122" s="29"/>
      <c r="D122" s="29"/>
      <c r="E122" s="29"/>
      <c r="F122" s="29"/>
      <c r="G122" s="29"/>
      <c r="H122" s="30"/>
      <c r="I122" s="29"/>
      <c r="J122" s="29"/>
      <c r="K122" s="29"/>
      <c r="L122" s="29"/>
      <c r="M122" s="29"/>
      <c r="N122" s="30"/>
      <c r="O122" s="29"/>
      <c r="P122" s="29"/>
      <c r="Q122" s="29"/>
      <c r="R122" s="29"/>
      <c r="S122" s="29"/>
    </row>
    <row r="123" spans="2:19" ht="23.25" customHeight="1">
      <c r="B123" s="56" t="s">
        <v>16</v>
      </c>
      <c r="C123" s="57">
        <v>0</v>
      </c>
      <c r="D123" s="57" t="s">
        <v>17</v>
      </c>
      <c r="E123" s="57"/>
      <c r="F123" s="57"/>
      <c r="G123" s="57"/>
      <c r="H123" s="58"/>
      <c r="I123" s="57">
        <v>0</v>
      </c>
      <c r="J123" s="57">
        <v>0</v>
      </c>
      <c r="K123" s="57">
        <v>0</v>
      </c>
      <c r="L123" s="59">
        <v>0</v>
      </c>
      <c r="M123" s="59">
        <v>0</v>
      </c>
      <c r="N123" s="60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</row>
    <row r="124" spans="2:19" ht="17.25" customHeight="1">
      <c r="B124" s="80" t="s">
        <v>35</v>
      </c>
      <c r="C124" s="32">
        <v>0</v>
      </c>
      <c r="D124" s="75">
        <v>0</v>
      </c>
      <c r="E124" s="32">
        <v>0</v>
      </c>
      <c r="F124" s="75">
        <f>C123+D124-E124</f>
        <v>0</v>
      </c>
      <c r="G124" s="75">
        <v>0</v>
      </c>
      <c r="H124" s="76"/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34">
        <v>0</v>
      </c>
    </row>
    <row r="125" spans="2:19" ht="18" customHeight="1">
      <c r="B125" s="80" t="s">
        <v>37</v>
      </c>
      <c r="C125" s="32">
        <v>0</v>
      </c>
      <c r="D125" s="75">
        <v>0</v>
      </c>
      <c r="E125" s="32">
        <v>0</v>
      </c>
      <c r="F125" s="75">
        <v>0</v>
      </c>
      <c r="G125" s="75">
        <v>0</v>
      </c>
      <c r="H125" s="76"/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34">
        <v>0</v>
      </c>
    </row>
    <row r="126" spans="2:19" ht="19.5" customHeight="1">
      <c r="B126" s="80" t="s">
        <v>38</v>
      </c>
      <c r="C126" s="32">
        <v>0</v>
      </c>
      <c r="D126" s="75">
        <v>0</v>
      </c>
      <c r="E126" s="32">
        <v>0</v>
      </c>
      <c r="F126" s="75">
        <v>0</v>
      </c>
      <c r="G126" s="75">
        <v>0</v>
      </c>
      <c r="H126" s="76"/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34">
        <v>0</v>
      </c>
    </row>
    <row r="127" spans="2:19" ht="23.25" customHeight="1">
      <c r="B127" s="53" t="s">
        <v>19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61"/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60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</row>
    <row r="128" spans="2:19" ht="23.25" customHeight="1">
      <c r="B128" s="28" t="s">
        <v>33</v>
      </c>
      <c r="C128" s="46"/>
      <c r="D128" s="46"/>
      <c r="E128" s="29"/>
      <c r="F128" s="29"/>
      <c r="G128" s="29"/>
      <c r="H128" s="30"/>
      <c r="I128" s="29"/>
      <c r="J128" s="29"/>
      <c r="K128" s="29"/>
      <c r="L128" s="29"/>
      <c r="M128" s="29"/>
      <c r="N128" s="30"/>
      <c r="O128" s="29"/>
      <c r="P128" s="29"/>
      <c r="Q128" s="29"/>
      <c r="R128" s="29"/>
      <c r="S128" s="29"/>
    </row>
    <row r="129" spans="2:19" s="8" customFormat="1" ht="23.25" customHeight="1">
      <c r="B129" s="31" t="s">
        <v>16</v>
      </c>
      <c r="C129" s="31">
        <v>0</v>
      </c>
      <c r="D129" s="31"/>
      <c r="E129" s="31"/>
      <c r="F129" s="31">
        <v>0</v>
      </c>
      <c r="G129" s="31"/>
      <c r="H129" s="62"/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62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</row>
    <row r="130" spans="2:19" s="9" customFormat="1" ht="17.25" customHeight="1">
      <c r="B130" s="63" t="s">
        <v>21</v>
      </c>
      <c r="C130" s="64" t="s">
        <v>22</v>
      </c>
      <c r="D130" s="65">
        <v>0</v>
      </c>
      <c r="E130" s="65">
        <v>0</v>
      </c>
      <c r="F130" s="65">
        <v>0</v>
      </c>
      <c r="G130" s="65">
        <v>0</v>
      </c>
      <c r="H130" s="66"/>
      <c r="I130" s="64" t="s">
        <v>22</v>
      </c>
      <c r="J130" s="65">
        <v>0</v>
      </c>
      <c r="K130" s="65">
        <v>0</v>
      </c>
      <c r="L130" s="65">
        <v>0</v>
      </c>
      <c r="M130" s="65">
        <v>0</v>
      </c>
      <c r="N130" s="67">
        <v>0</v>
      </c>
      <c r="O130" s="64" t="s">
        <v>22</v>
      </c>
      <c r="P130" s="65">
        <v>0</v>
      </c>
      <c r="Q130" s="65">
        <v>0</v>
      </c>
      <c r="R130" s="65">
        <v>0</v>
      </c>
      <c r="S130" s="65">
        <v>0</v>
      </c>
    </row>
    <row r="131" spans="2:19" s="9" customFormat="1" ht="32.25" customHeight="1">
      <c r="B131" s="53" t="s">
        <v>23</v>
      </c>
      <c r="C131" s="54" t="s">
        <v>18</v>
      </c>
      <c r="D131" s="84">
        <v>0</v>
      </c>
      <c r="E131" s="84">
        <v>0</v>
      </c>
      <c r="F131" s="84">
        <v>0</v>
      </c>
      <c r="G131" s="84">
        <v>0</v>
      </c>
      <c r="H131" s="55"/>
      <c r="I131" s="54" t="s">
        <v>18</v>
      </c>
      <c r="J131" s="84">
        <v>0</v>
      </c>
      <c r="K131" s="84">
        <v>0</v>
      </c>
      <c r="L131" s="84">
        <v>0</v>
      </c>
      <c r="M131" s="84">
        <v>0</v>
      </c>
      <c r="N131" s="54">
        <v>0</v>
      </c>
      <c r="O131" s="54" t="s">
        <v>18</v>
      </c>
      <c r="P131" s="84">
        <v>0</v>
      </c>
      <c r="Q131" s="84">
        <v>0</v>
      </c>
      <c r="R131" s="84">
        <v>0</v>
      </c>
      <c r="S131" s="84">
        <v>0</v>
      </c>
    </row>
    <row r="132" spans="2:19" ht="27" customHeight="1">
      <c r="B132" s="28" t="s">
        <v>34</v>
      </c>
      <c r="C132" s="29"/>
      <c r="D132" s="29"/>
      <c r="E132" s="29"/>
      <c r="F132" s="29"/>
      <c r="G132" s="29"/>
      <c r="H132" s="30"/>
      <c r="I132" s="29"/>
      <c r="J132" s="29"/>
      <c r="K132" s="29"/>
      <c r="L132" s="29"/>
      <c r="M132" s="29"/>
      <c r="N132" s="30"/>
      <c r="O132" s="29"/>
      <c r="P132" s="29"/>
      <c r="Q132" s="29"/>
      <c r="R132" s="29"/>
      <c r="S132" s="29"/>
    </row>
    <row r="133" spans="2:19" s="7" customFormat="1" ht="27" customHeight="1">
      <c r="B133" s="31" t="s">
        <v>16</v>
      </c>
      <c r="C133" s="32">
        <f>C110+C129</f>
        <v>98000000</v>
      </c>
      <c r="D133" s="32"/>
      <c r="E133" s="32"/>
      <c r="F133" s="32"/>
      <c r="G133" s="32">
        <v>0</v>
      </c>
      <c r="H133" s="43"/>
      <c r="I133" s="32"/>
      <c r="J133" s="32">
        <v>0</v>
      </c>
      <c r="K133" s="32">
        <v>0</v>
      </c>
      <c r="L133" s="32">
        <v>0</v>
      </c>
      <c r="M133" s="32">
        <v>0</v>
      </c>
      <c r="N133" s="43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</row>
    <row r="134" spans="2:19" s="7" customFormat="1" ht="27" customHeight="1">
      <c r="B134" s="36" t="s">
        <v>35</v>
      </c>
      <c r="C134" s="32">
        <f>C133</f>
        <v>98000000</v>
      </c>
      <c r="D134" s="34">
        <v>0</v>
      </c>
      <c r="E134" s="34">
        <v>0</v>
      </c>
      <c r="F134" s="32">
        <f>C134+D134-E134</f>
        <v>98000000</v>
      </c>
      <c r="G134" s="34">
        <f aca="true" t="shared" si="0" ref="G134:S134">G130</f>
        <v>0</v>
      </c>
      <c r="H134" s="77"/>
      <c r="I134" s="34">
        <v>0</v>
      </c>
      <c r="J134" s="34">
        <f>J76</f>
        <v>0</v>
      </c>
      <c r="K134" s="34">
        <f>K76</f>
        <v>0</v>
      </c>
      <c r="L134" s="34">
        <f t="shared" si="0"/>
        <v>0</v>
      </c>
      <c r="M134" s="34">
        <f t="shared" si="0"/>
        <v>0</v>
      </c>
      <c r="N134" s="34">
        <f t="shared" si="0"/>
        <v>0</v>
      </c>
      <c r="O134" s="34" t="str">
        <f t="shared" si="0"/>
        <v>Х</v>
      </c>
      <c r="P134" s="34">
        <f t="shared" si="0"/>
        <v>0</v>
      </c>
      <c r="Q134" s="34">
        <f t="shared" si="0"/>
        <v>0</v>
      </c>
      <c r="R134" s="34">
        <f t="shared" si="0"/>
        <v>0</v>
      </c>
      <c r="S134" s="34">
        <f t="shared" si="0"/>
        <v>0</v>
      </c>
    </row>
    <row r="135" spans="2:19" s="7" customFormat="1" ht="27" customHeight="1">
      <c r="B135" s="36" t="s">
        <v>37</v>
      </c>
      <c r="C135" s="32">
        <v>98000000</v>
      </c>
      <c r="D135" s="34">
        <v>0</v>
      </c>
      <c r="E135" s="34">
        <v>0</v>
      </c>
      <c r="F135" s="32">
        <v>98000000</v>
      </c>
      <c r="G135" s="34">
        <v>0</v>
      </c>
      <c r="H135" s="77"/>
      <c r="I135" s="34">
        <v>0</v>
      </c>
      <c r="J135" s="34">
        <v>724962.06</v>
      </c>
      <c r="K135" s="34">
        <v>724962.06</v>
      </c>
      <c r="L135" s="34">
        <v>0</v>
      </c>
      <c r="M135" s="34">
        <v>0</v>
      </c>
      <c r="N135" s="34">
        <v>0</v>
      </c>
      <c r="O135" s="34" t="s">
        <v>18</v>
      </c>
      <c r="P135" s="34">
        <v>0</v>
      </c>
      <c r="Q135" s="34">
        <v>0</v>
      </c>
      <c r="R135" s="34">
        <v>0</v>
      </c>
      <c r="S135" s="34">
        <v>0</v>
      </c>
    </row>
    <row r="136" spans="2:19" s="7" customFormat="1" ht="27" customHeight="1">
      <c r="B136" s="36" t="s">
        <v>38</v>
      </c>
      <c r="C136" s="32">
        <v>98000000</v>
      </c>
      <c r="D136" s="34">
        <v>48000000</v>
      </c>
      <c r="E136" s="34">
        <v>48000000</v>
      </c>
      <c r="F136" s="32">
        <v>98000000</v>
      </c>
      <c r="G136" s="34">
        <v>0</v>
      </c>
      <c r="H136" s="77"/>
      <c r="I136" s="34">
        <v>0</v>
      </c>
      <c r="J136" s="34">
        <v>997274.45</v>
      </c>
      <c r="K136" s="34">
        <v>997274.45</v>
      </c>
      <c r="L136" s="34">
        <v>0</v>
      </c>
      <c r="M136" s="34">
        <v>0</v>
      </c>
      <c r="N136" s="34">
        <v>0</v>
      </c>
      <c r="O136" s="34" t="s">
        <v>18</v>
      </c>
      <c r="P136" s="34">
        <v>0</v>
      </c>
      <c r="Q136" s="34">
        <v>0</v>
      </c>
      <c r="R136" s="34">
        <v>0</v>
      </c>
      <c r="S136" s="34">
        <v>0</v>
      </c>
    </row>
    <row r="137" spans="2:19" s="7" customFormat="1" ht="27" customHeight="1">
      <c r="B137" s="36" t="s">
        <v>49</v>
      </c>
      <c r="C137" s="32">
        <v>98000000</v>
      </c>
      <c r="D137" s="34">
        <v>0</v>
      </c>
      <c r="E137" s="34">
        <v>0</v>
      </c>
      <c r="F137" s="32">
        <v>98000000</v>
      </c>
      <c r="G137" s="34">
        <v>0</v>
      </c>
      <c r="H137" s="77"/>
      <c r="I137" s="34">
        <v>0</v>
      </c>
      <c r="J137" s="34">
        <v>415311.82</v>
      </c>
      <c r="K137" s="34">
        <v>415311.82</v>
      </c>
      <c r="L137" s="34">
        <v>0</v>
      </c>
      <c r="M137" s="34">
        <v>0</v>
      </c>
      <c r="N137" s="34">
        <v>0</v>
      </c>
      <c r="O137" s="34" t="s">
        <v>18</v>
      </c>
      <c r="P137" s="34">
        <v>0</v>
      </c>
      <c r="Q137" s="34">
        <v>0</v>
      </c>
      <c r="R137" s="34">
        <v>0</v>
      </c>
      <c r="S137" s="34">
        <v>0</v>
      </c>
    </row>
    <row r="138" spans="2:19" s="7" customFormat="1" ht="27" customHeight="1">
      <c r="B138" s="36" t="s">
        <v>50</v>
      </c>
      <c r="C138" s="32">
        <v>98000000</v>
      </c>
      <c r="D138" s="34">
        <v>0</v>
      </c>
      <c r="E138" s="34">
        <v>0</v>
      </c>
      <c r="F138" s="32">
        <v>98000000</v>
      </c>
      <c r="G138" s="34">
        <v>0</v>
      </c>
      <c r="H138" s="77"/>
      <c r="I138" s="34">
        <v>0</v>
      </c>
      <c r="J138" s="34">
        <v>643893.77</v>
      </c>
      <c r="K138" s="34">
        <v>643893.77</v>
      </c>
      <c r="L138" s="34">
        <v>0</v>
      </c>
      <c r="M138" s="34">
        <v>0</v>
      </c>
      <c r="N138" s="34">
        <v>0</v>
      </c>
      <c r="O138" s="34" t="s">
        <v>18</v>
      </c>
      <c r="P138" s="34">
        <v>0</v>
      </c>
      <c r="Q138" s="34">
        <v>0</v>
      </c>
      <c r="R138" s="34">
        <v>0</v>
      </c>
      <c r="S138" s="34">
        <v>0</v>
      </c>
    </row>
    <row r="139" spans="2:19" s="7" customFormat="1" ht="27" customHeight="1">
      <c r="B139" s="36" t="s">
        <v>51</v>
      </c>
      <c r="C139" s="32">
        <v>98000000</v>
      </c>
      <c r="D139" s="34">
        <v>0</v>
      </c>
      <c r="E139" s="34">
        <v>0</v>
      </c>
      <c r="F139" s="32">
        <v>98000000</v>
      </c>
      <c r="G139" s="34">
        <v>0</v>
      </c>
      <c r="H139" s="77"/>
      <c r="I139" s="34">
        <v>0</v>
      </c>
      <c r="J139" s="34">
        <v>665356.92</v>
      </c>
      <c r="K139" s="34">
        <v>665356.92</v>
      </c>
      <c r="L139" s="34">
        <v>0</v>
      </c>
      <c r="M139" s="34">
        <v>0</v>
      </c>
      <c r="N139" s="34">
        <v>0</v>
      </c>
      <c r="O139" s="34" t="s">
        <v>18</v>
      </c>
      <c r="P139" s="34">
        <v>0</v>
      </c>
      <c r="Q139" s="34">
        <v>0</v>
      </c>
      <c r="R139" s="34">
        <v>0</v>
      </c>
      <c r="S139" s="34">
        <v>0</v>
      </c>
    </row>
    <row r="140" spans="2:19" s="7" customFormat="1" ht="27" customHeight="1">
      <c r="B140" s="36" t="s">
        <v>53</v>
      </c>
      <c r="C140" s="32">
        <v>98000000</v>
      </c>
      <c r="D140" s="34">
        <v>0</v>
      </c>
      <c r="E140" s="34">
        <v>0</v>
      </c>
      <c r="F140" s="32">
        <v>98000000</v>
      </c>
      <c r="G140" s="34">
        <v>0</v>
      </c>
      <c r="H140" s="77"/>
      <c r="I140" s="34">
        <v>0</v>
      </c>
      <c r="J140" s="34">
        <v>643893.78</v>
      </c>
      <c r="K140" s="34">
        <v>643893.78</v>
      </c>
      <c r="L140" s="34">
        <v>0</v>
      </c>
      <c r="M140" s="34">
        <v>0</v>
      </c>
      <c r="N140" s="34">
        <v>0</v>
      </c>
      <c r="O140" s="34" t="s">
        <v>18</v>
      </c>
      <c r="P140" s="34">
        <v>0</v>
      </c>
      <c r="Q140" s="34">
        <v>0</v>
      </c>
      <c r="R140" s="34">
        <v>0</v>
      </c>
      <c r="S140" s="34">
        <v>0</v>
      </c>
    </row>
    <row r="141" spans="2:19" s="7" customFormat="1" ht="27" customHeight="1">
      <c r="B141" s="36" t="s">
        <v>54</v>
      </c>
      <c r="C141" s="32">
        <v>98000000</v>
      </c>
      <c r="D141" s="34">
        <v>20000000</v>
      </c>
      <c r="E141" s="34">
        <v>20000000</v>
      </c>
      <c r="F141" s="32">
        <v>98000000</v>
      </c>
      <c r="G141" s="34">
        <v>0</v>
      </c>
      <c r="H141" s="77"/>
      <c r="I141" s="34">
        <v>0</v>
      </c>
      <c r="J141" s="34">
        <v>723960.83</v>
      </c>
      <c r="K141" s="34">
        <v>723960.83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</row>
    <row r="142" spans="2:19" s="7" customFormat="1" ht="27" customHeight="1">
      <c r="B142" s="44" t="s">
        <v>19</v>
      </c>
      <c r="C142" s="32" t="s">
        <v>18</v>
      </c>
      <c r="D142" s="32">
        <f>SUM(D134:D141)</f>
        <v>68000000</v>
      </c>
      <c r="E142" s="32">
        <f>E119</f>
        <v>68000000</v>
      </c>
      <c r="F142" s="32">
        <f>F119</f>
        <v>98000000</v>
      </c>
      <c r="G142" s="32">
        <f>G134</f>
        <v>0</v>
      </c>
      <c r="H142" s="32"/>
      <c r="I142" s="32">
        <f>I134</f>
        <v>0</v>
      </c>
      <c r="J142" s="78">
        <f>J84</f>
        <v>4814653.63</v>
      </c>
      <c r="K142" s="78">
        <f>K84</f>
        <v>4814653.63</v>
      </c>
      <c r="L142" s="32">
        <f aca="true" t="shared" si="1" ref="L142:S142">L134</f>
        <v>0</v>
      </c>
      <c r="M142" s="32">
        <f t="shared" si="1"/>
        <v>0</v>
      </c>
      <c r="N142" s="32">
        <f t="shared" si="1"/>
        <v>0</v>
      </c>
      <c r="O142" s="32" t="str">
        <f t="shared" si="1"/>
        <v>Х</v>
      </c>
      <c r="P142" s="32">
        <f t="shared" si="1"/>
        <v>0</v>
      </c>
      <c r="Q142" s="32">
        <v>0</v>
      </c>
      <c r="R142" s="32">
        <f t="shared" si="1"/>
        <v>0</v>
      </c>
      <c r="S142" s="32">
        <f t="shared" si="1"/>
        <v>0</v>
      </c>
    </row>
    <row r="143" spans="2:19" s="10" customFormat="1" ht="30" customHeight="1">
      <c r="B143" s="53" t="s">
        <v>23</v>
      </c>
      <c r="C143" s="54" t="s">
        <v>18</v>
      </c>
      <c r="D143" s="54">
        <v>0</v>
      </c>
      <c r="E143" s="54">
        <v>0</v>
      </c>
      <c r="F143" s="54">
        <v>0</v>
      </c>
      <c r="G143" s="54">
        <v>0</v>
      </c>
      <c r="H143" s="55"/>
      <c r="I143" s="54" t="s">
        <v>18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 t="s">
        <v>18</v>
      </c>
      <c r="P143" s="54">
        <v>0</v>
      </c>
      <c r="Q143" s="54">
        <v>0</v>
      </c>
      <c r="R143" s="54">
        <v>0</v>
      </c>
      <c r="S143" s="54">
        <v>0</v>
      </c>
    </row>
    <row r="144" spans="2:19" s="10" customFormat="1" ht="23.25" customHeight="1">
      <c r="B144" s="68"/>
      <c r="C144" s="69"/>
      <c r="D144" s="69"/>
      <c r="E144" s="69"/>
      <c r="F144" s="70"/>
      <c r="G144" s="69"/>
      <c r="H144" s="69"/>
      <c r="I144" s="69"/>
      <c r="J144" s="69"/>
      <c r="K144" s="69"/>
      <c r="L144" s="69"/>
      <c r="M144" s="69"/>
      <c r="N144" s="71"/>
      <c r="O144" s="69"/>
      <c r="P144" s="69"/>
      <c r="Q144" s="69"/>
      <c r="R144" s="69"/>
      <c r="S144" s="69"/>
    </row>
    <row r="145" spans="2:19" s="9" customFormat="1" ht="13.5" customHeight="1">
      <c r="B145" s="85" t="s">
        <v>39</v>
      </c>
      <c r="C145" s="72"/>
      <c r="D145" s="107" t="s">
        <v>40</v>
      </c>
      <c r="E145" s="107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3"/>
    </row>
    <row r="146" spans="2:19" s="9" customFormat="1" ht="18" customHeight="1">
      <c r="B146" s="109" t="s">
        <v>41</v>
      </c>
      <c r="C146" s="109"/>
      <c r="D146" s="109"/>
      <c r="E146" s="109"/>
      <c r="F146" s="109"/>
      <c r="G146" s="109"/>
      <c r="H146" s="109"/>
      <c r="I146" s="109"/>
      <c r="J146" s="73"/>
      <c r="K146" s="73"/>
      <c r="L146" s="73"/>
      <c r="M146" s="73"/>
      <c r="N146" s="74"/>
      <c r="O146" s="73"/>
      <c r="P146" s="73"/>
      <c r="Q146" s="73"/>
      <c r="R146" s="73"/>
      <c r="S146" s="73"/>
    </row>
    <row r="147" spans="2:19" s="4" customFormat="1" ht="45.75" customHeight="1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8:14" s="4" customFormat="1" ht="23.25" customHeight="1">
      <c r="H148" s="2"/>
      <c r="N148" s="1"/>
    </row>
    <row r="149" spans="8:14" s="4" customFormat="1" ht="23.25" customHeight="1">
      <c r="H149" s="2"/>
      <c r="N149" s="1"/>
    </row>
    <row r="150" spans="8:14" s="4" customFormat="1" ht="23.25" customHeight="1">
      <c r="H150" s="2"/>
      <c r="N150" s="1"/>
    </row>
    <row r="151" spans="8:14" s="4" customFormat="1" ht="23.25" customHeight="1">
      <c r="H151" s="2"/>
      <c r="N151" s="1"/>
    </row>
    <row r="152" ht="23.25" customHeight="1"/>
    <row r="153" ht="23.25" customHeight="1"/>
    <row r="154" ht="23.25" customHeight="1"/>
    <row r="155" ht="409.5" customHeight="1" hidden="1"/>
    <row r="156" ht="11.25" customHeight="1"/>
    <row r="157" ht="12.75" customHeight="1"/>
    <row r="158" spans="2:19" ht="12.75" customHeight="1">
      <c r="B158" s="11"/>
      <c r="C158" s="11"/>
      <c r="D158" s="11"/>
      <c r="E158" s="11"/>
      <c r="F158" s="11"/>
      <c r="G158" s="11"/>
      <c r="H158" s="12"/>
      <c r="I158" s="11"/>
      <c r="J158" s="11"/>
      <c r="K158" s="11"/>
      <c r="L158" s="11"/>
      <c r="M158" s="11"/>
      <c r="N158" s="13"/>
      <c r="O158" s="11"/>
      <c r="P158" s="11"/>
      <c r="Q158" s="11"/>
      <c r="R158" s="11"/>
      <c r="S158" s="11"/>
    </row>
    <row r="159" spans="2:19" ht="12.75" customHeight="1">
      <c r="B159" s="11"/>
      <c r="C159" s="12"/>
      <c r="D159" s="11"/>
      <c r="E159" s="11"/>
      <c r="F159" s="11"/>
      <c r="G159" s="11"/>
      <c r="H159" s="12"/>
      <c r="I159" s="11"/>
      <c r="J159" s="11"/>
      <c r="K159" s="11"/>
      <c r="L159" s="11"/>
      <c r="M159" s="11"/>
      <c r="N159" s="13"/>
      <c r="O159" s="11"/>
      <c r="P159" s="11"/>
      <c r="Q159" s="11"/>
      <c r="R159" s="11"/>
      <c r="S159" s="11"/>
    </row>
  </sheetData>
  <sheetProtection/>
  <mergeCells count="10">
    <mergeCell ref="H1:M1"/>
    <mergeCell ref="H4:M4"/>
    <mergeCell ref="J3:K3"/>
    <mergeCell ref="H2:M2"/>
    <mergeCell ref="D145:E145"/>
    <mergeCell ref="B147:S147"/>
    <mergeCell ref="B146:I146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2020-09-02T05:55:34Z</cp:lastPrinted>
  <dcterms:created xsi:type="dcterms:W3CDTF">2010-10-04T10:20:09Z</dcterms:created>
  <dcterms:modified xsi:type="dcterms:W3CDTF">2020-09-02T05:55:38Z</dcterms:modified>
  <cp:category/>
  <cp:version/>
  <cp:contentType/>
  <cp:contentStatus/>
</cp:coreProperties>
</file>