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20" windowWidth="16200" windowHeight="11550" activeTab="0"/>
  </bookViews>
  <sheets>
    <sheet name="Долговая книга_1" sheetId="1" r:id="rId1"/>
  </sheets>
  <definedNames>
    <definedName name="_xlnm.Print_Titles" localSheetId="0">'Долговая книга_1'!$4:$6</definedName>
    <definedName name="_xlnm.Print_Area" localSheetId="0">'Долговая книга_1'!$B$1:$U$105</definedName>
  </definedNames>
  <calcPr fullCalcOnLoad="1" refMode="R1C1"/>
</workbook>
</file>

<file path=xl/sharedStrings.xml><?xml version="1.0" encoding="utf-8"?>
<sst xmlns="http://schemas.openxmlformats.org/spreadsheetml/2006/main" count="154" uniqueCount="51">
  <si>
    <t>Муниципальная долговая книга</t>
  </si>
  <si>
    <t>городского поселения Углич</t>
  </si>
  <si>
    <t>Месяц</t>
  </si>
  <si>
    <t>Сумма основного долга</t>
  </si>
  <si>
    <t xml:space="preserve">                                       Проценты за пользование кредитом</t>
  </si>
  <si>
    <t>Пени, штрафы за пользование кредитом</t>
  </si>
  <si>
    <t>Остаток на начало месяца</t>
  </si>
  <si>
    <t>Получено</t>
  </si>
  <si>
    <t>Погашено</t>
  </si>
  <si>
    <t>Остаток на конец месяца</t>
  </si>
  <si>
    <t>Курсовая                                                                                                                                        разница</t>
  </si>
  <si>
    <t>Ставка %</t>
  </si>
  <si>
    <t>Начислено</t>
  </si>
  <si>
    <t>Уплачено</t>
  </si>
  <si>
    <t>Ставка пени</t>
  </si>
  <si>
    <t>I.   Кредиты банков</t>
  </si>
  <si>
    <t>На начало года</t>
  </si>
  <si>
    <t/>
  </si>
  <si>
    <t>х</t>
  </si>
  <si>
    <t>ИТОГО</t>
  </si>
  <si>
    <t>Итого по кредитам банков</t>
  </si>
  <si>
    <t>Итого:</t>
  </si>
  <si>
    <t>Х</t>
  </si>
  <si>
    <t>Просроченная задолженность</t>
  </si>
  <si>
    <t xml:space="preserve">II. Бюджетные  кредиты </t>
  </si>
  <si>
    <t>Договор №_________ от __________  кредитор: ___________   Дата погашения:   ______________  Вид обеспечения: _________</t>
  </si>
  <si>
    <t>Итого по бюджетным  кредитам</t>
  </si>
  <si>
    <t>III. Ценные бумаги</t>
  </si>
  <si>
    <t>Выпуск №____________от_____________Банк-агент ______________ Вид обеспечения_________________</t>
  </si>
  <si>
    <t>Итого по ценным бумагам</t>
  </si>
  <si>
    <t>IV.  ВСЕГО  ПРЯМОЙ  ДОЛГ</t>
  </si>
  <si>
    <t>V. Гарантии</t>
  </si>
  <si>
    <t>Гарантия №_____ от_______ Договор№________ от___________ Кредитор____________Дата погашения____________ Вид обеспечения___________</t>
  </si>
  <si>
    <t>Итого по гарантиям</t>
  </si>
  <si>
    <t>VI.  ВСЕГО МУНИЦИПАЛЬНЫЙ ДОЛГ:</t>
  </si>
  <si>
    <t>январь</t>
  </si>
  <si>
    <t>Итого</t>
  </si>
  <si>
    <t>февраль</t>
  </si>
  <si>
    <t>март</t>
  </si>
  <si>
    <t>Исполнитель</t>
  </si>
  <si>
    <t>Шумакова С.А.</t>
  </si>
  <si>
    <t>тел. (48532) 2-05-50</t>
  </si>
  <si>
    <t xml:space="preserve"> </t>
  </si>
  <si>
    <t>апрель</t>
  </si>
  <si>
    <t>май</t>
  </si>
  <si>
    <t>на 30.05.2019г</t>
  </si>
  <si>
    <t xml:space="preserve">Муниципальный контракт № 00570019/00171100 от 27.05.2019   кредитор: ПАО "Сбербанк России" Дата погашения: 26.05.2021г.  Без обеспечения </t>
  </si>
  <si>
    <t xml:space="preserve">Муниципальный контракт № 1/2019 от 05.04.2019   кредитор: АО "СМП Банк" Дата погашения: 04.04.2020г.  Без обеспечения </t>
  </si>
  <si>
    <t xml:space="preserve">Муниципальный контракт № 0171300003118000003-0146995-02 от 29.10.2018   кредитор: ПАО "Сбербанк России" Дата погашения: 28.10.2019г.  Без обеспечения </t>
  </si>
  <si>
    <t xml:space="preserve">Муниципальный контракт № 00730018/00171100 от 10.05.2018   кредитор: ПАО "Сбербанк России" Дата погашения: 08.05.2020г.  Без обеспечения </t>
  </si>
  <si>
    <t xml:space="preserve">Муниципальный контракт № 0017/0/17216 от 05.06.2017   кредитор: ПАО "Сбербанк России" Дата погашения: 04.06.2019г.  Без обеспечения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</si>
</sst>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[$-FC19]d\ mmmm\ yyyy\ &quot;г.&quot;"/>
    <numFmt numFmtId="187" formatCode="dd/mm/yy;@"/>
    <numFmt numFmtId="188" formatCode="mmm/yyyy"/>
    <numFmt numFmtId="189" formatCode="0.0000"/>
    <numFmt numFmtId="190" formatCode="0.000"/>
    <numFmt numFmtId="191" formatCode="0.0000%"/>
    <numFmt numFmtId="192" formatCode="0.000%"/>
    <numFmt numFmtId="193" formatCode="#,##0.0000"/>
    <numFmt numFmtId="194" formatCode="0.0000000%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2" fontId="0" fillId="33" borderId="0" xfId="0" applyNumberFormat="1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4" fontId="7" fillId="0" borderId="0" xfId="0" applyNumberFormat="1" applyFont="1" applyAlignment="1">
      <alignment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Continuous"/>
      <protection hidden="1"/>
    </xf>
    <xf numFmtId="0" fontId="8" fillId="0" borderId="10" xfId="0" applyNumberFormat="1" applyFont="1" applyFill="1" applyBorder="1" applyAlignment="1" applyProtection="1">
      <alignment horizontal="center" wrapText="1"/>
      <protection hidden="1"/>
    </xf>
    <xf numFmtId="1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3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10" xfId="0" applyNumberFormat="1" applyFont="1" applyFill="1" applyBorder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11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2" fontId="8" fillId="0" borderId="10" xfId="0" applyNumberFormat="1" applyFont="1" applyFill="1" applyBorder="1" applyAlignment="1" applyProtection="1">
      <alignment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9" fontId="7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Fill="1" applyBorder="1" applyAlignment="1" applyProtection="1">
      <alignment horizontal="left" vertical="center" wrapText="1"/>
      <protection hidden="1"/>
    </xf>
    <xf numFmtId="9" fontId="8" fillId="0" borderId="10" xfId="0" applyNumberFormat="1" applyFont="1" applyFill="1" applyBorder="1" applyAlignment="1" applyProtection="1">
      <alignment horizontal="right" wrapText="1"/>
      <protection hidden="1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>
      <alignment horizontal="right"/>
    </xf>
    <xf numFmtId="1" fontId="8" fillId="0" borderId="10" xfId="0" applyNumberFormat="1" applyFont="1" applyFill="1" applyBorder="1" applyAlignment="1" applyProtection="1">
      <alignment horizontal="right"/>
      <protection hidden="1"/>
    </xf>
    <xf numFmtId="1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horizontal="right" wrapText="1"/>
      <protection hidden="1"/>
    </xf>
    <xf numFmtId="2" fontId="8" fillId="0" borderId="10" xfId="0" applyNumberFormat="1" applyFont="1" applyFill="1" applyBorder="1" applyAlignment="1" applyProtection="1">
      <alignment horizontal="right"/>
      <protection hidden="1"/>
    </xf>
    <xf numFmtId="4" fontId="8" fillId="0" borderId="12" xfId="0" applyNumberFormat="1" applyFont="1" applyFill="1" applyBorder="1" applyAlignment="1" applyProtection="1">
      <alignment horizontal="right"/>
      <protection hidden="1"/>
    </xf>
    <xf numFmtId="4" fontId="7" fillId="0" borderId="13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 applyProtection="1">
      <alignment horizontal="left" vertical="center" wrapText="1"/>
      <protection hidden="1"/>
    </xf>
    <xf numFmtId="4" fontId="7" fillId="0" borderId="10" xfId="0" applyNumberFormat="1" applyFont="1" applyBorder="1" applyAlignment="1" applyProtection="1">
      <alignment horizontal="right" wrapText="1"/>
      <protection hidden="1"/>
    </xf>
    <xf numFmtId="9" fontId="7" fillId="0" borderId="10" xfId="0" applyNumberFormat="1" applyFont="1" applyBorder="1" applyAlignment="1" applyProtection="1">
      <alignment horizontal="right" wrapText="1"/>
      <protection hidden="1"/>
    </xf>
    <xf numFmtId="2" fontId="8" fillId="0" borderId="10" xfId="0" applyNumberFormat="1" applyFont="1" applyBorder="1" applyAlignment="1" applyProtection="1">
      <alignment wrapText="1"/>
      <protection hidden="1"/>
    </xf>
    <xf numFmtId="2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Border="1" applyAlignment="1" applyProtection="1">
      <alignment horizontal="right"/>
      <protection hidden="1"/>
    </xf>
    <xf numFmtId="2" fontId="8" fillId="0" borderId="10" xfId="0" applyNumberFormat="1" applyFont="1" applyBorder="1" applyAlignment="1" applyProtection="1">
      <alignment horizontal="right"/>
      <protection hidden="1"/>
    </xf>
    <xf numFmtId="1" fontId="8" fillId="0" borderId="10" xfId="0" applyNumberFormat="1" applyFont="1" applyBorder="1" applyAlignment="1" applyProtection="1">
      <alignment horizontal="right" wrapText="1"/>
      <protection hidden="1"/>
    </xf>
    <xf numFmtId="9" fontId="8" fillId="0" borderId="10" xfId="0" applyNumberFormat="1" applyFont="1" applyBorder="1" applyAlignment="1" applyProtection="1">
      <alignment horizontal="right" wrapText="1"/>
      <protection hidden="1"/>
    </xf>
    <xf numFmtId="1" fontId="8" fillId="0" borderId="10" xfId="0" applyNumberFormat="1" applyFont="1" applyFill="1" applyBorder="1" applyAlignment="1" applyProtection="1">
      <alignment wrapText="1"/>
      <protection hidden="1"/>
    </xf>
    <xf numFmtId="2" fontId="8" fillId="0" borderId="10" xfId="0" applyNumberFormat="1" applyFont="1" applyBorder="1" applyAlignment="1">
      <alignment/>
    </xf>
    <xf numFmtId="2" fontId="8" fillId="33" borderId="10" xfId="0" applyNumberFormat="1" applyFont="1" applyFill="1" applyBorder="1" applyAlignment="1" applyProtection="1">
      <alignment horizontal="right" wrapText="1"/>
      <protection hidden="1"/>
    </xf>
    <xf numFmtId="2" fontId="8" fillId="33" borderId="10" xfId="0" applyNumberFormat="1" applyFont="1" applyFill="1" applyBorder="1" applyAlignment="1" applyProtection="1">
      <alignment wrapText="1"/>
      <protection hidden="1"/>
    </xf>
    <xf numFmtId="9" fontId="8" fillId="0" borderId="10" xfId="0" applyNumberFormat="1" applyFont="1" applyFill="1" applyBorder="1" applyAlignment="1" applyProtection="1">
      <alignment wrapText="1"/>
      <protection hidden="1"/>
    </xf>
    <xf numFmtId="1" fontId="7" fillId="33" borderId="10" xfId="0" applyNumberFormat="1" applyFont="1" applyFill="1" applyBorder="1" applyAlignment="1" applyProtection="1">
      <alignment wrapText="1"/>
      <protection hidden="1"/>
    </xf>
    <xf numFmtId="2" fontId="8" fillId="0" borderId="0" xfId="0" applyNumberFormat="1" applyFont="1" applyBorder="1" applyAlignment="1">
      <alignment/>
    </xf>
    <xf numFmtId="4" fontId="8" fillId="33" borderId="0" xfId="0" applyNumberFormat="1" applyFont="1" applyFill="1" applyBorder="1" applyAlignment="1" applyProtection="1">
      <alignment horizontal="right" wrapText="1"/>
      <protection hidden="1"/>
    </xf>
    <xf numFmtId="4" fontId="8" fillId="0" borderId="0" xfId="0" applyNumberFormat="1" applyFont="1" applyFill="1" applyBorder="1" applyAlignment="1" applyProtection="1">
      <alignment horizontal="right" wrapText="1"/>
      <protection hidden="1"/>
    </xf>
    <xf numFmtId="1" fontId="8" fillId="33" borderId="0" xfId="0" applyNumberFormat="1" applyFont="1" applyFill="1" applyBorder="1" applyAlignment="1" applyProtection="1">
      <alignment horizontal="right" wrapText="1"/>
      <protection hidden="1"/>
    </xf>
    <xf numFmtId="2" fontId="8" fillId="33" borderId="0" xfId="0" applyNumberFormat="1" applyFont="1" applyFill="1" applyBorder="1" applyAlignment="1" applyProtection="1">
      <alignment vertical="center" wrapText="1"/>
      <protection hidden="1"/>
    </xf>
    <xf numFmtId="2" fontId="8" fillId="33" borderId="0" xfId="0" applyNumberFormat="1" applyFont="1" applyFill="1" applyBorder="1" applyAlignment="1" applyProtection="1">
      <alignment wrapText="1"/>
      <protection hidden="1"/>
    </xf>
    <xf numFmtId="1" fontId="8" fillId="33" borderId="0" xfId="0" applyNumberFormat="1" applyFont="1" applyFill="1" applyBorder="1" applyAlignment="1" applyProtection="1">
      <alignment wrapText="1"/>
      <protection hidden="1"/>
    </xf>
    <xf numFmtId="4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10" fontId="7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Fill="1" applyBorder="1" applyAlignment="1" applyProtection="1">
      <alignment horizontal="right" wrapText="1"/>
      <protection hidden="1"/>
    </xf>
    <xf numFmtId="4" fontId="7" fillId="0" borderId="10" xfId="0" applyNumberFormat="1" applyFont="1" applyBorder="1" applyAlignment="1">
      <alignment horizontal="right"/>
    </xf>
    <xf numFmtId="2" fontId="7" fillId="0" borderId="10" xfId="0" applyNumberFormat="1" applyFont="1" applyFill="1" applyBorder="1" applyAlignment="1" applyProtection="1">
      <alignment wrapText="1"/>
      <protection hidden="1"/>
    </xf>
    <xf numFmtId="2" fontId="0" fillId="34" borderId="0" xfId="0" applyNumberFormat="1" applyFill="1" applyAlignment="1">
      <alignment/>
    </xf>
    <xf numFmtId="4" fontId="8" fillId="0" borderId="10" xfId="0" applyNumberFormat="1" applyFont="1" applyBorder="1" applyAlignment="1">
      <alignment horizontal="right"/>
    </xf>
    <xf numFmtId="190" fontId="7" fillId="0" borderId="10" xfId="0" applyNumberFormat="1" applyFont="1" applyBorder="1" applyAlignment="1">
      <alignment/>
    </xf>
    <xf numFmtId="4" fontId="8" fillId="0" borderId="10" xfId="0" applyNumberFormat="1" applyFont="1" applyBorder="1" applyAlignment="1" applyProtection="1">
      <alignment horizontal="right" wrapText="1"/>
      <protection hidden="1"/>
    </xf>
    <xf numFmtId="2" fontId="7" fillId="0" borderId="0" xfId="0" applyNumberFormat="1" applyFont="1" applyBorder="1" applyAlignment="1">
      <alignment/>
    </xf>
    <xf numFmtId="14" fontId="7" fillId="0" borderId="14" xfId="0" applyNumberFormat="1" applyFont="1" applyFill="1" applyBorder="1" applyAlignment="1" applyProtection="1">
      <alignment horizontal="left"/>
      <protection hidden="1"/>
    </xf>
    <xf numFmtId="14" fontId="8" fillId="0" borderId="14" xfId="0" applyNumberFormat="1" applyFont="1" applyFill="1" applyBorder="1" applyAlignment="1" applyProtection="1">
      <alignment horizontal="left"/>
      <protection hidden="1"/>
    </xf>
    <xf numFmtId="191" fontId="8" fillId="0" borderId="10" xfId="0" applyNumberFormat="1" applyFont="1" applyFill="1" applyBorder="1" applyAlignment="1" applyProtection="1">
      <alignment horizontal="right" wrapText="1"/>
      <protection hidden="1"/>
    </xf>
    <xf numFmtId="4" fontId="8" fillId="0" borderId="10" xfId="0" applyNumberFormat="1" applyFont="1" applyBorder="1" applyAlignment="1">
      <alignment/>
    </xf>
    <xf numFmtId="4" fontId="7" fillId="0" borderId="10" xfId="0" applyNumberFormat="1" applyFont="1" applyBorder="1" applyAlignment="1">
      <alignment/>
    </xf>
    <xf numFmtId="2" fontId="0" fillId="35" borderId="0" xfId="0" applyNumberFormat="1" applyFill="1" applyAlignment="1">
      <alignment/>
    </xf>
    <xf numFmtId="2" fontId="7" fillId="0" borderId="10" xfId="0" applyNumberFormat="1" applyFont="1" applyFill="1" applyBorder="1" applyAlignment="1" applyProtection="1">
      <alignment wrapText="1"/>
      <protection hidden="1"/>
    </xf>
    <xf numFmtId="194" fontId="8" fillId="0" borderId="10" xfId="0" applyNumberFormat="1" applyFont="1" applyFill="1" applyBorder="1" applyAlignment="1" applyProtection="1">
      <alignment horizontal="right" wrapText="1"/>
      <protection hidden="1"/>
    </xf>
    <xf numFmtId="14" fontId="7" fillId="0" borderId="10" xfId="0" applyNumberFormat="1" applyFont="1" applyBorder="1" applyAlignment="1">
      <alignment horizontal="left"/>
    </xf>
    <xf numFmtId="192" fontId="8" fillId="0" borderId="10" xfId="0" applyNumberFormat="1" applyFont="1" applyBorder="1" applyAlignment="1">
      <alignment/>
    </xf>
    <xf numFmtId="0" fontId="7" fillId="0" borderId="15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10" xfId="0" applyNumberFormat="1" applyFont="1" applyFill="1" applyBorder="1" applyAlignment="1" applyProtection="1">
      <alignment horizontal="center"/>
      <protection hidden="1"/>
    </xf>
    <xf numFmtId="1" fontId="8" fillId="0" borderId="0" xfId="0" applyNumberFormat="1" applyFont="1" applyAlignment="1">
      <alignment horizontal="center"/>
    </xf>
    <xf numFmtId="2" fontId="7" fillId="33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0" xfId="0" applyNumberFormat="1" applyFont="1" applyAlignment="1">
      <alignment horizontal="left" vertical="center"/>
    </xf>
    <xf numFmtId="2" fontId="7" fillId="0" borderId="0" xfId="0" applyNumberFormat="1" applyFont="1" applyBorder="1" applyAlignment="1">
      <alignment horizontal="left"/>
    </xf>
    <xf numFmtId="0" fontId="8" fillId="0" borderId="10" xfId="0" applyNumberFormat="1" applyFont="1" applyFill="1" applyBorder="1" applyAlignment="1" applyProtection="1">
      <alignment horizontal="center" vertical="center"/>
      <protection hidden="1"/>
    </xf>
    <xf numFmtId="0" fontId="8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16" xfId="0" applyNumberFormat="1" applyFont="1" applyFill="1" applyBorder="1" applyAlignment="1" applyProtection="1">
      <alignment horizontal="left"/>
      <protection hidden="1"/>
    </xf>
    <xf numFmtId="0" fontId="8" fillId="0" borderId="17" xfId="0" applyNumberFormat="1" applyFont="1" applyFill="1" applyBorder="1" applyAlignment="1" applyProtection="1">
      <alignment horizontal="left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18"/>
  <sheetViews>
    <sheetView tabSelected="1" view="pageBreakPreview" zoomScaleNormal="75" zoomScaleSheetLayoutView="100" workbookViewId="0" topLeftCell="B1">
      <selection activeCell="C13" sqref="C13"/>
    </sheetView>
  </sheetViews>
  <sheetFormatPr defaultColWidth="9.140625" defaultRowHeight="12.75"/>
  <cols>
    <col min="1" max="1" width="9.140625" style="0" hidden="1" customWidth="1"/>
    <col min="2" max="2" width="25.7109375" style="0" customWidth="1"/>
    <col min="3" max="4" width="18.8515625" style="0" customWidth="1"/>
    <col min="5" max="5" width="18.00390625" style="0" customWidth="1"/>
    <col min="6" max="6" width="17.28125" style="0" customWidth="1"/>
    <col min="7" max="7" width="16.140625" style="0" customWidth="1"/>
    <col min="8" max="8" width="14.7109375" style="2" customWidth="1"/>
    <col min="9" max="9" width="14.7109375" style="0" customWidth="1"/>
    <col min="10" max="10" width="15.28125" style="0" customWidth="1"/>
    <col min="11" max="11" width="15.7109375" style="0" customWidth="1"/>
    <col min="12" max="13" width="11.421875" style="0" customWidth="1"/>
    <col min="14" max="14" width="8.140625" style="1" customWidth="1"/>
    <col min="15" max="15" width="11.421875" style="0" customWidth="1"/>
    <col min="16" max="16" width="12.421875" style="0" customWidth="1"/>
    <col min="17" max="17" width="13.421875" style="0" customWidth="1"/>
    <col min="18" max="18" width="9.28125" style="0" customWidth="1"/>
    <col min="19" max="19" width="12.00390625" style="0" customWidth="1"/>
    <col min="20" max="20" width="0.13671875" style="0" customWidth="1"/>
    <col min="21" max="21" width="9.140625" style="0" hidden="1" customWidth="1"/>
  </cols>
  <sheetData>
    <row r="1" spans="2:19" ht="15">
      <c r="B1" s="14"/>
      <c r="C1" s="14"/>
      <c r="D1" s="14"/>
      <c r="E1" s="14"/>
      <c r="F1" s="14"/>
      <c r="G1" s="14"/>
      <c r="H1" s="97" t="s">
        <v>0</v>
      </c>
      <c r="I1" s="97"/>
      <c r="J1" s="97"/>
      <c r="K1" s="97"/>
      <c r="L1" s="97"/>
      <c r="M1" s="97"/>
      <c r="N1" s="15"/>
      <c r="O1" s="14"/>
      <c r="P1" s="14"/>
      <c r="Q1" s="14"/>
      <c r="R1" s="16"/>
      <c r="S1" s="16"/>
    </row>
    <row r="2" spans="2:19" ht="15">
      <c r="B2" s="14"/>
      <c r="C2" s="14"/>
      <c r="D2" s="14"/>
      <c r="E2" s="14"/>
      <c r="F2" s="14"/>
      <c r="G2" s="14"/>
      <c r="H2" s="99" t="s">
        <v>1</v>
      </c>
      <c r="I2" s="99"/>
      <c r="J2" s="99"/>
      <c r="K2" s="99"/>
      <c r="L2" s="99"/>
      <c r="M2" s="99"/>
      <c r="N2" s="15"/>
      <c r="O2" s="14"/>
      <c r="P2" s="14"/>
      <c r="Q2" s="14"/>
      <c r="R2" s="16"/>
      <c r="S2" s="16"/>
    </row>
    <row r="3" spans="2:19" ht="24.75" customHeight="1">
      <c r="B3" s="14"/>
      <c r="C3" s="14"/>
      <c r="D3" s="14"/>
      <c r="E3" s="14"/>
      <c r="F3" s="14"/>
      <c r="G3" s="14"/>
      <c r="H3" s="17"/>
      <c r="I3" s="14"/>
      <c r="J3" s="97" t="s">
        <v>45</v>
      </c>
      <c r="K3" s="97"/>
      <c r="L3" s="14"/>
      <c r="M3" s="14"/>
      <c r="N3" s="15"/>
      <c r="O3" s="14"/>
      <c r="P3" s="14"/>
      <c r="Q3" s="14"/>
      <c r="R3" s="16"/>
      <c r="S3" s="16"/>
    </row>
    <row r="4" spans="2:19" ht="18" customHeight="1">
      <c r="B4" s="104" t="s">
        <v>2</v>
      </c>
      <c r="C4" s="103" t="s">
        <v>3</v>
      </c>
      <c r="D4" s="103"/>
      <c r="E4" s="103"/>
      <c r="F4" s="103"/>
      <c r="G4" s="103"/>
      <c r="H4" s="98" t="s">
        <v>4</v>
      </c>
      <c r="I4" s="98"/>
      <c r="J4" s="98"/>
      <c r="K4" s="98"/>
      <c r="L4" s="98"/>
      <c r="M4" s="98"/>
      <c r="N4" s="20"/>
      <c r="O4" s="21" t="s">
        <v>5</v>
      </c>
      <c r="P4" s="21"/>
      <c r="Q4" s="21"/>
      <c r="R4" s="21"/>
      <c r="S4" s="21"/>
    </row>
    <row r="5" spans="2:19" ht="45" customHeight="1">
      <c r="B5" s="104"/>
      <c r="C5" s="18" t="s">
        <v>6</v>
      </c>
      <c r="D5" s="18" t="s">
        <v>7</v>
      </c>
      <c r="E5" s="18" t="s">
        <v>8</v>
      </c>
      <c r="F5" s="18" t="s">
        <v>9</v>
      </c>
      <c r="G5" s="18" t="s">
        <v>10</v>
      </c>
      <c r="H5" s="6" t="s">
        <v>11</v>
      </c>
      <c r="I5" s="22" t="s">
        <v>6</v>
      </c>
      <c r="J5" s="18" t="s">
        <v>12</v>
      </c>
      <c r="K5" s="18" t="s">
        <v>13</v>
      </c>
      <c r="L5" s="22" t="s">
        <v>9</v>
      </c>
      <c r="M5" s="22" t="s">
        <v>10</v>
      </c>
      <c r="N5" s="23" t="s">
        <v>14</v>
      </c>
      <c r="O5" s="22" t="s">
        <v>6</v>
      </c>
      <c r="P5" s="18" t="s">
        <v>12</v>
      </c>
      <c r="Q5" s="18" t="s">
        <v>13</v>
      </c>
      <c r="R5" s="18" t="s">
        <v>9</v>
      </c>
      <c r="S5" s="18" t="s">
        <v>10</v>
      </c>
    </row>
    <row r="6" spans="2:19" ht="12" customHeight="1">
      <c r="B6" s="19">
        <v>1</v>
      </c>
      <c r="C6" s="24">
        <v>2</v>
      </c>
      <c r="D6" s="24">
        <v>3</v>
      </c>
      <c r="E6" s="24">
        <v>4</v>
      </c>
      <c r="F6" s="24">
        <v>5</v>
      </c>
      <c r="G6" s="24">
        <v>6</v>
      </c>
      <c r="H6" s="24">
        <v>7</v>
      </c>
      <c r="I6" s="24">
        <v>8</v>
      </c>
      <c r="J6" s="24">
        <v>9</v>
      </c>
      <c r="K6" s="24">
        <v>10</v>
      </c>
      <c r="L6" s="24">
        <v>11</v>
      </c>
      <c r="M6" s="24">
        <v>12</v>
      </c>
      <c r="N6" s="25">
        <v>13</v>
      </c>
      <c r="O6" s="19">
        <v>14</v>
      </c>
      <c r="P6" s="24">
        <v>15</v>
      </c>
      <c r="Q6" s="24">
        <v>16</v>
      </c>
      <c r="R6" s="24">
        <v>17</v>
      </c>
      <c r="S6" s="24">
        <v>18</v>
      </c>
    </row>
    <row r="7" spans="2:19" ht="21" customHeight="1">
      <c r="B7" s="105" t="s">
        <v>15</v>
      </c>
      <c r="C7" s="106"/>
      <c r="D7" s="106"/>
      <c r="E7" s="106"/>
      <c r="F7" s="26"/>
      <c r="G7" s="26"/>
      <c r="H7" s="27"/>
      <c r="I7" s="26"/>
      <c r="J7" s="26"/>
      <c r="K7" s="26"/>
      <c r="L7" s="26"/>
      <c r="M7" s="26"/>
      <c r="N7" s="26"/>
      <c r="O7" s="27"/>
      <c r="P7" s="26"/>
      <c r="Q7" s="26"/>
      <c r="R7" s="26"/>
      <c r="S7" s="26"/>
    </row>
    <row r="8" spans="2:20" s="4" customFormat="1" ht="23.25" customHeight="1">
      <c r="B8" s="87" t="s">
        <v>50</v>
      </c>
      <c r="C8" s="41"/>
      <c r="D8" s="41"/>
      <c r="E8" s="41"/>
      <c r="F8" s="32"/>
      <c r="G8" s="32"/>
      <c r="H8" s="88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5"/>
    </row>
    <row r="9" spans="2:20" s="4" customFormat="1" ht="23.25" customHeight="1">
      <c r="B9" s="87" t="s">
        <v>16</v>
      </c>
      <c r="C9" s="41">
        <v>30000000</v>
      </c>
      <c r="D9" s="41">
        <v>0</v>
      </c>
      <c r="E9" s="41">
        <v>0</v>
      </c>
      <c r="F9" s="32">
        <v>0</v>
      </c>
      <c r="G9" s="32">
        <v>0</v>
      </c>
      <c r="H9" s="88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5"/>
    </row>
    <row r="10" spans="2:20" s="4" customFormat="1" ht="23.25" customHeight="1">
      <c r="B10" s="86" t="s">
        <v>35</v>
      </c>
      <c r="C10" s="41">
        <v>30000000</v>
      </c>
      <c r="D10" s="41">
        <v>0</v>
      </c>
      <c r="E10" s="41">
        <v>0</v>
      </c>
      <c r="F10" s="32">
        <v>30000000</v>
      </c>
      <c r="G10" s="32">
        <v>0</v>
      </c>
      <c r="H10" s="88">
        <v>0.099205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5"/>
    </row>
    <row r="11" spans="2:20" s="4" customFormat="1" ht="23.25" customHeight="1">
      <c r="B11" s="86">
        <v>43504</v>
      </c>
      <c r="C11" s="41">
        <v>30000000</v>
      </c>
      <c r="D11" s="41">
        <v>0</v>
      </c>
      <c r="E11" s="41">
        <v>0</v>
      </c>
      <c r="F11" s="32">
        <v>30000000</v>
      </c>
      <c r="G11" s="32">
        <v>0</v>
      </c>
      <c r="H11" s="88">
        <v>0.099205</v>
      </c>
      <c r="I11" s="32">
        <v>0</v>
      </c>
      <c r="J11" s="32">
        <v>252768.9</v>
      </c>
      <c r="K11" s="32">
        <v>252768.9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5"/>
    </row>
    <row r="12" spans="2:20" s="4" customFormat="1" ht="23.25" customHeight="1">
      <c r="B12" s="86">
        <v>43531</v>
      </c>
      <c r="C12" s="41">
        <v>30000000</v>
      </c>
      <c r="D12" s="41">
        <v>0</v>
      </c>
      <c r="E12" s="41">
        <v>0</v>
      </c>
      <c r="F12" s="32">
        <v>30000000</v>
      </c>
      <c r="G12" s="32">
        <v>0</v>
      </c>
      <c r="H12" s="88">
        <v>0.099205</v>
      </c>
      <c r="I12" s="32">
        <v>0</v>
      </c>
      <c r="J12" s="32">
        <v>228307.4</v>
      </c>
      <c r="K12" s="32">
        <v>228307.4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5"/>
    </row>
    <row r="13" spans="2:20" s="4" customFormat="1" ht="23.25" customHeight="1">
      <c r="B13" s="86">
        <v>43564</v>
      </c>
      <c r="C13" s="41">
        <v>30000000</v>
      </c>
      <c r="D13" s="41">
        <v>0</v>
      </c>
      <c r="E13" s="41">
        <v>0</v>
      </c>
      <c r="F13" s="32">
        <v>30000000</v>
      </c>
      <c r="G13" s="32">
        <v>0</v>
      </c>
      <c r="H13" s="88">
        <v>0.099205</v>
      </c>
      <c r="I13" s="32">
        <v>0</v>
      </c>
      <c r="J13" s="32">
        <v>252768.9</v>
      </c>
      <c r="K13" s="32">
        <v>252768.9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5"/>
    </row>
    <row r="14" spans="2:20" s="4" customFormat="1" ht="23.25" customHeight="1">
      <c r="B14" s="86">
        <v>43592</v>
      </c>
      <c r="C14" s="41">
        <v>30000000</v>
      </c>
      <c r="D14" s="41">
        <v>0</v>
      </c>
      <c r="E14" s="41">
        <v>0</v>
      </c>
      <c r="F14" s="32">
        <v>30000000</v>
      </c>
      <c r="G14" s="32">
        <v>0</v>
      </c>
      <c r="H14" s="88">
        <v>0.099205</v>
      </c>
      <c r="I14" s="32">
        <v>0</v>
      </c>
      <c r="J14" s="32">
        <v>244615.07</v>
      </c>
      <c r="K14" s="32">
        <v>244615.07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5"/>
    </row>
    <row r="15" spans="2:20" s="4" customFormat="1" ht="23.25" customHeight="1">
      <c r="B15" s="86">
        <v>43615</v>
      </c>
      <c r="C15" s="41">
        <v>30000000</v>
      </c>
      <c r="D15" s="41">
        <v>0</v>
      </c>
      <c r="E15" s="41">
        <v>30000000</v>
      </c>
      <c r="F15" s="32">
        <v>0</v>
      </c>
      <c r="G15" s="32">
        <v>0</v>
      </c>
      <c r="H15" s="88">
        <v>0.099205</v>
      </c>
      <c r="I15" s="32">
        <v>0</v>
      </c>
      <c r="J15" s="32">
        <v>244615.07</v>
      </c>
      <c r="K15" s="32">
        <v>244615.07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5"/>
    </row>
    <row r="16" spans="2:20" s="4" customFormat="1" ht="23.25" customHeight="1">
      <c r="B16" s="87" t="s">
        <v>36</v>
      </c>
      <c r="C16" s="41"/>
      <c r="D16" s="41">
        <v>0</v>
      </c>
      <c r="E16" s="41">
        <v>0</v>
      </c>
      <c r="F16" s="32">
        <v>0</v>
      </c>
      <c r="G16" s="32">
        <v>0</v>
      </c>
      <c r="H16" s="88">
        <v>0.099205</v>
      </c>
      <c r="I16" s="32">
        <v>0</v>
      </c>
      <c r="J16" s="32">
        <f>SUM(J9:J15)</f>
        <v>1223075.34</v>
      </c>
      <c r="K16" s="32">
        <f>SUM(K9:K15)</f>
        <v>1223075.34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5"/>
    </row>
    <row r="17" spans="2:20" s="4" customFormat="1" ht="23.25" customHeight="1">
      <c r="B17" s="87" t="s">
        <v>49</v>
      </c>
      <c r="C17" s="41"/>
      <c r="D17" s="41"/>
      <c r="E17" s="41"/>
      <c r="F17" s="32"/>
      <c r="G17" s="32"/>
      <c r="H17" s="88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5"/>
    </row>
    <row r="18" spans="2:20" s="4" customFormat="1" ht="23.25" customHeight="1">
      <c r="B18" s="87" t="s">
        <v>16</v>
      </c>
      <c r="C18" s="41"/>
      <c r="D18" s="41"/>
      <c r="E18" s="41"/>
      <c r="F18" s="32"/>
      <c r="G18" s="32"/>
      <c r="H18" s="88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5"/>
    </row>
    <row r="19" spans="2:20" s="4" customFormat="1" ht="23.25" customHeight="1">
      <c r="B19" s="86" t="s">
        <v>35</v>
      </c>
      <c r="C19" s="41">
        <v>43000000</v>
      </c>
      <c r="D19" s="41">
        <v>0</v>
      </c>
      <c r="E19" s="41">
        <v>0</v>
      </c>
      <c r="F19" s="32">
        <v>43000000</v>
      </c>
      <c r="G19" s="32">
        <v>0</v>
      </c>
      <c r="H19" s="88">
        <v>0.0825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5"/>
    </row>
    <row r="20" spans="2:20" s="4" customFormat="1" ht="23.25" customHeight="1">
      <c r="B20" s="86">
        <v>43504</v>
      </c>
      <c r="C20" s="41">
        <v>43000000</v>
      </c>
      <c r="D20" s="41">
        <v>0</v>
      </c>
      <c r="E20" s="41">
        <v>0</v>
      </c>
      <c r="F20" s="32">
        <v>43000000</v>
      </c>
      <c r="G20" s="32">
        <v>0</v>
      </c>
      <c r="H20" s="88">
        <v>0.0825</v>
      </c>
      <c r="I20" s="32">
        <v>0</v>
      </c>
      <c r="J20" s="32">
        <v>301294.52</v>
      </c>
      <c r="K20" s="32">
        <v>301294.52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5"/>
    </row>
    <row r="21" spans="2:20" s="4" customFormat="1" ht="23.25" customHeight="1">
      <c r="B21" s="86">
        <v>43531</v>
      </c>
      <c r="C21" s="41">
        <v>43000000</v>
      </c>
      <c r="D21" s="41">
        <v>0</v>
      </c>
      <c r="E21" s="41">
        <v>0</v>
      </c>
      <c r="F21" s="32">
        <v>43000000</v>
      </c>
      <c r="G21" s="32">
        <v>0</v>
      </c>
      <c r="H21" s="88">
        <v>0.0825</v>
      </c>
      <c r="I21" s="32">
        <v>0</v>
      </c>
      <c r="J21" s="32">
        <v>272136.99</v>
      </c>
      <c r="K21" s="32">
        <v>272136.99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5"/>
    </row>
    <row r="22" spans="2:20" s="4" customFormat="1" ht="23.25" customHeight="1">
      <c r="B22" s="86">
        <v>43564</v>
      </c>
      <c r="C22" s="41">
        <v>43000000</v>
      </c>
      <c r="D22" s="41">
        <v>0</v>
      </c>
      <c r="E22" s="41">
        <v>0</v>
      </c>
      <c r="F22" s="32">
        <v>43000000</v>
      </c>
      <c r="G22" s="32">
        <v>0</v>
      </c>
      <c r="H22" s="88">
        <v>0.0825</v>
      </c>
      <c r="I22" s="32">
        <v>0</v>
      </c>
      <c r="J22" s="32">
        <v>301294.52</v>
      </c>
      <c r="K22" s="32">
        <v>301294.52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5"/>
    </row>
    <row r="23" spans="2:20" s="4" customFormat="1" ht="23.25" customHeight="1">
      <c r="B23" s="86">
        <v>43592</v>
      </c>
      <c r="C23" s="41">
        <v>43000000</v>
      </c>
      <c r="D23" s="41">
        <v>0</v>
      </c>
      <c r="E23" s="41">
        <v>0</v>
      </c>
      <c r="F23" s="32">
        <v>43000000</v>
      </c>
      <c r="G23" s="32">
        <v>0</v>
      </c>
      <c r="H23" s="88">
        <v>0.0825</v>
      </c>
      <c r="I23" s="32">
        <v>0</v>
      </c>
      <c r="J23" s="32">
        <v>291575.34</v>
      </c>
      <c r="K23" s="32">
        <v>291575.34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5"/>
    </row>
    <row r="24" spans="2:20" s="4" customFormat="1" ht="23.25" customHeight="1">
      <c r="B24" s="87" t="s">
        <v>36</v>
      </c>
      <c r="C24" s="41">
        <v>43000000</v>
      </c>
      <c r="D24" s="41">
        <v>0</v>
      </c>
      <c r="E24" s="41">
        <v>0</v>
      </c>
      <c r="F24" s="32">
        <v>43000000</v>
      </c>
      <c r="G24" s="32">
        <v>0</v>
      </c>
      <c r="H24" s="88">
        <v>0.0825</v>
      </c>
      <c r="I24" s="32">
        <v>0</v>
      </c>
      <c r="J24" s="32">
        <f>SUM(J19:J23)</f>
        <v>1166301.37</v>
      </c>
      <c r="K24" s="32">
        <f>SUM(K19:K23)</f>
        <v>1166301.37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5"/>
    </row>
    <row r="25" spans="2:20" s="4" customFormat="1" ht="23.25" customHeight="1">
      <c r="B25" s="87" t="s">
        <v>48</v>
      </c>
      <c r="C25" s="41"/>
      <c r="D25" s="41"/>
      <c r="E25" s="41"/>
      <c r="F25" s="32"/>
      <c r="G25" s="32"/>
      <c r="H25" s="88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5"/>
    </row>
    <row r="26" spans="2:20" s="4" customFormat="1" ht="23.25" customHeight="1">
      <c r="B26" s="87" t="s">
        <v>16</v>
      </c>
      <c r="C26" s="41"/>
      <c r="D26" s="41"/>
      <c r="E26" s="41"/>
      <c r="F26" s="32"/>
      <c r="G26" s="32"/>
      <c r="H26" s="88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5"/>
    </row>
    <row r="27" spans="2:20" s="4" customFormat="1" ht="23.25" customHeight="1">
      <c r="B27" s="86" t="s">
        <v>35</v>
      </c>
      <c r="C27" s="41">
        <v>9000000</v>
      </c>
      <c r="D27" s="41">
        <v>0</v>
      </c>
      <c r="E27" s="41">
        <v>0</v>
      </c>
      <c r="F27" s="32">
        <v>9000000</v>
      </c>
      <c r="G27" s="32">
        <v>0</v>
      </c>
      <c r="H27" s="88">
        <v>0.107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5"/>
    </row>
    <row r="28" spans="2:20" s="4" customFormat="1" ht="23.25" customHeight="1">
      <c r="B28" s="86">
        <v>43504</v>
      </c>
      <c r="C28" s="41">
        <v>9000000</v>
      </c>
      <c r="D28" s="41">
        <v>0</v>
      </c>
      <c r="E28" s="41">
        <v>0</v>
      </c>
      <c r="F28" s="32">
        <v>9000000</v>
      </c>
      <c r="G28" s="32">
        <v>0</v>
      </c>
      <c r="H28" s="88">
        <v>0.107</v>
      </c>
      <c r="I28" s="32">
        <v>0</v>
      </c>
      <c r="J28" s="32">
        <v>81789.04</v>
      </c>
      <c r="K28" s="32">
        <v>81789.04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5"/>
    </row>
    <row r="29" spans="2:20" s="4" customFormat="1" ht="23.25" customHeight="1">
      <c r="B29" s="86">
        <v>43531</v>
      </c>
      <c r="C29" s="41">
        <v>9000000</v>
      </c>
      <c r="D29" s="41">
        <v>0</v>
      </c>
      <c r="E29" s="41">
        <v>0</v>
      </c>
      <c r="F29" s="32">
        <v>9000000</v>
      </c>
      <c r="G29" s="32">
        <v>0</v>
      </c>
      <c r="H29" s="88">
        <v>0.107</v>
      </c>
      <c r="I29" s="32">
        <v>0</v>
      </c>
      <c r="J29" s="32">
        <v>73873.97</v>
      </c>
      <c r="K29" s="32">
        <v>73873.97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/>
      <c r="T29" s="5"/>
    </row>
    <row r="30" spans="2:20" s="4" customFormat="1" ht="23.25" customHeight="1">
      <c r="B30" s="86">
        <v>43564</v>
      </c>
      <c r="C30" s="41">
        <v>9000000</v>
      </c>
      <c r="D30" s="41">
        <v>0</v>
      </c>
      <c r="E30" s="41">
        <v>0</v>
      </c>
      <c r="F30" s="32">
        <v>9000000</v>
      </c>
      <c r="G30" s="32">
        <v>0</v>
      </c>
      <c r="H30" s="88">
        <v>0.107</v>
      </c>
      <c r="I30" s="32">
        <v>0</v>
      </c>
      <c r="J30" s="32">
        <v>81789.04</v>
      </c>
      <c r="K30" s="32">
        <v>81789.04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5"/>
    </row>
    <row r="31" spans="2:20" s="4" customFormat="1" ht="23.25" customHeight="1">
      <c r="B31" s="86">
        <v>43592</v>
      </c>
      <c r="C31" s="41">
        <v>9000000</v>
      </c>
      <c r="D31" s="41">
        <v>0</v>
      </c>
      <c r="E31" s="41">
        <v>0</v>
      </c>
      <c r="F31" s="32">
        <v>9000000</v>
      </c>
      <c r="G31" s="32">
        <v>0</v>
      </c>
      <c r="H31" s="88">
        <v>0.107</v>
      </c>
      <c r="I31" s="32">
        <v>0</v>
      </c>
      <c r="J31" s="32">
        <v>79150.68</v>
      </c>
      <c r="K31" s="32">
        <v>79150.68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5"/>
    </row>
    <row r="32" spans="2:20" s="4" customFormat="1" ht="23.25" customHeight="1">
      <c r="B32" s="87" t="s">
        <v>36</v>
      </c>
      <c r="C32" s="41">
        <v>9000000</v>
      </c>
      <c r="D32" s="41">
        <f>SUM(D27:D27)</f>
        <v>0</v>
      </c>
      <c r="E32" s="41">
        <v>0</v>
      </c>
      <c r="F32" s="32">
        <v>9000000</v>
      </c>
      <c r="G32" s="32">
        <v>0</v>
      </c>
      <c r="H32" s="88">
        <v>0.107</v>
      </c>
      <c r="I32" s="32">
        <v>0</v>
      </c>
      <c r="J32" s="32">
        <f>SUM(J27:J31)</f>
        <v>316602.73</v>
      </c>
      <c r="K32" s="32">
        <f>SUM(K27:K31)</f>
        <v>316602.73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5"/>
    </row>
    <row r="33" spans="2:20" s="4" customFormat="1" ht="23.25" customHeight="1">
      <c r="B33" s="87" t="s">
        <v>47</v>
      </c>
      <c r="C33" s="41"/>
      <c r="D33" s="41"/>
      <c r="E33" s="41"/>
      <c r="F33" s="32"/>
      <c r="G33" s="32"/>
      <c r="H33" s="88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"/>
    </row>
    <row r="34" spans="2:20" s="4" customFormat="1" ht="23.25" customHeight="1">
      <c r="B34" s="87" t="s">
        <v>16</v>
      </c>
      <c r="C34" s="41"/>
      <c r="D34" s="41"/>
      <c r="E34" s="41"/>
      <c r="F34" s="32"/>
      <c r="G34" s="32"/>
      <c r="H34" s="88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"/>
    </row>
    <row r="35" spans="2:20" s="4" customFormat="1" ht="23.25" customHeight="1">
      <c r="B35" s="86">
        <v>43560</v>
      </c>
      <c r="C35" s="41"/>
      <c r="D35" s="41">
        <v>5000000</v>
      </c>
      <c r="E35" s="41">
        <v>0</v>
      </c>
      <c r="F35" s="32">
        <v>5000000</v>
      </c>
      <c r="G35" s="32">
        <v>0</v>
      </c>
      <c r="H35" s="93">
        <v>0.099350328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5"/>
    </row>
    <row r="36" spans="2:20" s="4" customFormat="1" ht="23.25" customHeight="1">
      <c r="B36" s="86">
        <v>43592</v>
      </c>
      <c r="C36" s="41">
        <v>5000000</v>
      </c>
      <c r="D36" s="41">
        <v>0</v>
      </c>
      <c r="E36" s="41">
        <v>0</v>
      </c>
      <c r="F36" s="32">
        <v>5000000</v>
      </c>
      <c r="G36" s="32">
        <v>0</v>
      </c>
      <c r="H36" s="93">
        <v>0.099350328</v>
      </c>
      <c r="I36" s="32">
        <v>0</v>
      </c>
      <c r="J36" s="32">
        <v>34024.08</v>
      </c>
      <c r="K36" s="32">
        <v>34024.08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5"/>
    </row>
    <row r="37" spans="2:20" s="4" customFormat="1" ht="23.25" customHeight="1">
      <c r="B37" s="87" t="s">
        <v>36</v>
      </c>
      <c r="C37" s="41"/>
      <c r="D37" s="41">
        <v>5000000</v>
      </c>
      <c r="E37" s="41">
        <v>0</v>
      </c>
      <c r="F37" s="32">
        <v>5000000</v>
      </c>
      <c r="G37" s="32">
        <v>0</v>
      </c>
      <c r="H37" s="93">
        <v>0.099350328</v>
      </c>
      <c r="I37" s="32">
        <v>0</v>
      </c>
      <c r="J37" s="32">
        <f>SUM(J35:J36)</f>
        <v>34024.08</v>
      </c>
      <c r="K37" s="32">
        <f>SUM(K35:K36)</f>
        <v>34024.08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5">
        <v>0</v>
      </c>
    </row>
    <row r="38" spans="2:19" ht="27.75" customHeight="1">
      <c r="B38" s="38" t="s">
        <v>46</v>
      </c>
      <c r="C38" s="39"/>
      <c r="D38" s="90"/>
      <c r="E38" s="39"/>
      <c r="F38" s="39"/>
      <c r="G38" s="39"/>
      <c r="H38" s="83"/>
      <c r="I38" s="39"/>
      <c r="J38" s="89"/>
      <c r="K38" s="89"/>
      <c r="L38" s="39"/>
      <c r="M38" s="39"/>
      <c r="N38" s="40"/>
      <c r="O38" s="39"/>
      <c r="P38" s="39"/>
      <c r="Q38" s="39"/>
      <c r="R38" s="39"/>
      <c r="S38" s="39"/>
    </row>
    <row r="39" spans="2:19" ht="27.75" customHeight="1">
      <c r="B39" s="38" t="s">
        <v>16</v>
      </c>
      <c r="C39" s="39"/>
      <c r="D39" s="90"/>
      <c r="E39" s="39"/>
      <c r="F39" s="39"/>
      <c r="G39" s="39"/>
      <c r="H39" s="83"/>
      <c r="I39" s="39"/>
      <c r="J39" s="89"/>
      <c r="K39" s="89"/>
      <c r="L39" s="39"/>
      <c r="M39" s="39"/>
      <c r="N39" s="40"/>
      <c r="O39" s="39"/>
      <c r="P39" s="39"/>
      <c r="Q39" s="39"/>
      <c r="R39" s="39"/>
      <c r="S39" s="39"/>
    </row>
    <row r="40" spans="2:19" ht="27.75" customHeight="1">
      <c r="B40" s="94">
        <v>43614</v>
      </c>
      <c r="C40" s="39"/>
      <c r="D40" s="89">
        <v>30000000</v>
      </c>
      <c r="E40" s="38">
        <v>0</v>
      </c>
      <c r="F40" s="89">
        <v>30000000</v>
      </c>
      <c r="G40" s="39">
        <v>0</v>
      </c>
      <c r="H40" s="95">
        <v>0.0951</v>
      </c>
      <c r="I40" s="39">
        <v>0</v>
      </c>
      <c r="J40" s="89">
        <v>0</v>
      </c>
      <c r="K40" s="89">
        <v>0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</row>
    <row r="41" spans="2:20" ht="27.75" customHeight="1">
      <c r="B41" s="38" t="s">
        <v>36</v>
      </c>
      <c r="C41" s="39"/>
      <c r="D41" s="89">
        <v>30000000</v>
      </c>
      <c r="E41" s="38">
        <v>0</v>
      </c>
      <c r="F41" s="89">
        <v>30000000</v>
      </c>
      <c r="G41" s="38">
        <v>0</v>
      </c>
      <c r="H41" s="95">
        <v>0.0951</v>
      </c>
      <c r="I41" s="39">
        <v>0</v>
      </c>
      <c r="J41" s="89">
        <v>0</v>
      </c>
      <c r="K41" s="89">
        <v>0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96">
        <v>0</v>
      </c>
    </row>
    <row r="42" spans="2:19" ht="27.75" customHeight="1">
      <c r="B42" s="38" t="s">
        <v>20</v>
      </c>
      <c r="C42" s="39"/>
      <c r="D42" s="90"/>
      <c r="E42" s="39"/>
      <c r="F42" s="39"/>
      <c r="G42" s="39"/>
      <c r="H42" s="83"/>
      <c r="I42" s="39"/>
      <c r="J42" s="89"/>
      <c r="K42" s="89"/>
      <c r="L42" s="39"/>
      <c r="M42" s="39"/>
      <c r="N42" s="40"/>
      <c r="O42" s="39"/>
      <c r="P42" s="39"/>
      <c r="Q42" s="39"/>
      <c r="R42" s="39"/>
      <c r="S42" s="39"/>
    </row>
    <row r="43" spans="2:19" s="3" customFormat="1" ht="23.25" customHeight="1">
      <c r="B43" s="31" t="s">
        <v>16</v>
      </c>
      <c r="C43" s="41">
        <f>C10+C19+C27</f>
        <v>82000000</v>
      </c>
      <c r="D43" s="32"/>
      <c r="E43" s="32"/>
      <c r="F43" s="32"/>
      <c r="G43" s="32">
        <v>0</v>
      </c>
      <c r="H43" s="42"/>
      <c r="I43" s="32">
        <v>0</v>
      </c>
      <c r="J43" s="32"/>
      <c r="K43" s="32"/>
      <c r="L43" s="33"/>
      <c r="M43" s="33"/>
      <c r="N43" s="43"/>
      <c r="O43" s="33">
        <v>0</v>
      </c>
      <c r="P43" s="33" t="s">
        <v>17</v>
      </c>
      <c r="Q43" s="33" t="s">
        <v>17</v>
      </c>
      <c r="R43" s="33" t="s">
        <v>17</v>
      </c>
      <c r="S43" s="33"/>
    </row>
    <row r="44" spans="2:31" s="81" customFormat="1" ht="23.25" customHeight="1">
      <c r="B44" s="36" t="s">
        <v>35</v>
      </c>
      <c r="C44" s="41">
        <f>C43</f>
        <v>82000000</v>
      </c>
      <c r="D44" s="34">
        <v>0</v>
      </c>
      <c r="E44" s="34">
        <v>0</v>
      </c>
      <c r="F44" s="32">
        <f>C44+D44-E44</f>
        <v>82000000</v>
      </c>
      <c r="G44" s="34">
        <v>0</v>
      </c>
      <c r="H44" s="77"/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V44" s="91"/>
      <c r="W44" s="91"/>
      <c r="X44" s="91"/>
      <c r="Y44" s="91"/>
      <c r="Z44" s="91"/>
      <c r="AA44" s="91"/>
      <c r="AB44" s="91"/>
      <c r="AC44" s="91"/>
      <c r="AD44" s="91"/>
      <c r="AE44" s="91"/>
    </row>
    <row r="45" spans="2:31" s="81" customFormat="1" ht="23.25" customHeight="1">
      <c r="B45" s="36" t="s">
        <v>37</v>
      </c>
      <c r="C45" s="41">
        <v>82000000</v>
      </c>
      <c r="D45" s="34">
        <v>0</v>
      </c>
      <c r="E45" s="34">
        <v>0</v>
      </c>
      <c r="F45" s="32">
        <v>82000000</v>
      </c>
      <c r="G45" s="34">
        <v>0</v>
      </c>
      <c r="H45" s="77"/>
      <c r="I45" s="34">
        <v>0</v>
      </c>
      <c r="J45" s="34">
        <v>635852.46</v>
      </c>
      <c r="K45" s="34">
        <v>635852.46</v>
      </c>
      <c r="L45" s="34">
        <v>0</v>
      </c>
      <c r="M45" s="34">
        <v>0</v>
      </c>
      <c r="N45" s="34">
        <v>0</v>
      </c>
      <c r="O45" s="34">
        <v>0</v>
      </c>
      <c r="P45" s="34">
        <v>0</v>
      </c>
      <c r="Q45" s="34">
        <v>0</v>
      </c>
      <c r="R45" s="34">
        <v>0</v>
      </c>
      <c r="S45" s="34">
        <v>0</v>
      </c>
      <c r="V45" s="91"/>
      <c r="W45" s="91"/>
      <c r="X45" s="91"/>
      <c r="Y45" s="91"/>
      <c r="Z45" s="91"/>
      <c r="AA45" s="91"/>
      <c r="AB45" s="91"/>
      <c r="AC45" s="91"/>
      <c r="AD45" s="91"/>
      <c r="AE45" s="91"/>
    </row>
    <row r="46" spans="2:31" s="81" customFormat="1" ht="23.25" customHeight="1">
      <c r="B46" s="36" t="s">
        <v>38</v>
      </c>
      <c r="C46" s="41">
        <v>82000000</v>
      </c>
      <c r="D46" s="34">
        <v>0</v>
      </c>
      <c r="E46" s="34">
        <v>0</v>
      </c>
      <c r="F46" s="32">
        <v>82000000</v>
      </c>
      <c r="G46" s="34">
        <v>0</v>
      </c>
      <c r="H46" s="77"/>
      <c r="I46" s="34">
        <v>0</v>
      </c>
      <c r="J46" s="34">
        <v>574318.36</v>
      </c>
      <c r="K46" s="34">
        <v>574318.36</v>
      </c>
      <c r="L46" s="34">
        <v>0</v>
      </c>
      <c r="M46" s="34">
        <v>0</v>
      </c>
      <c r="N46" s="34">
        <v>0</v>
      </c>
      <c r="O46" s="34">
        <v>0</v>
      </c>
      <c r="P46" s="34">
        <v>0</v>
      </c>
      <c r="Q46" s="34">
        <v>0</v>
      </c>
      <c r="R46" s="34">
        <v>0</v>
      </c>
      <c r="S46" s="34">
        <v>0</v>
      </c>
      <c r="V46" s="91"/>
      <c r="W46" s="91"/>
      <c r="X46" s="91"/>
      <c r="Y46" s="91"/>
      <c r="Z46" s="91"/>
      <c r="AA46" s="91"/>
      <c r="AB46" s="91"/>
      <c r="AC46" s="91"/>
      <c r="AD46" s="91"/>
      <c r="AE46" s="91"/>
    </row>
    <row r="47" spans="2:31" s="81" customFormat="1" ht="23.25" customHeight="1">
      <c r="B47" s="36" t="s">
        <v>43</v>
      </c>
      <c r="C47" s="41">
        <v>82000000</v>
      </c>
      <c r="D47" s="32">
        <v>5000000</v>
      </c>
      <c r="E47" s="34">
        <v>0</v>
      </c>
      <c r="F47" s="32">
        <v>87000000</v>
      </c>
      <c r="G47" s="34">
        <v>0</v>
      </c>
      <c r="H47" s="77"/>
      <c r="I47" s="34">
        <v>0</v>
      </c>
      <c r="J47" s="34">
        <v>635852.46</v>
      </c>
      <c r="K47" s="34">
        <v>635852.46</v>
      </c>
      <c r="L47" s="34">
        <v>0</v>
      </c>
      <c r="M47" s="34">
        <v>0</v>
      </c>
      <c r="N47" s="34">
        <v>0</v>
      </c>
      <c r="O47" s="34">
        <v>0</v>
      </c>
      <c r="P47" s="34">
        <v>0</v>
      </c>
      <c r="Q47" s="34">
        <v>0</v>
      </c>
      <c r="R47" s="34">
        <v>0</v>
      </c>
      <c r="S47" s="34">
        <v>0</v>
      </c>
      <c r="V47" s="91"/>
      <c r="W47" s="91"/>
      <c r="X47" s="91"/>
      <c r="Y47" s="91"/>
      <c r="Z47" s="91"/>
      <c r="AA47" s="91"/>
      <c r="AB47" s="91"/>
      <c r="AC47" s="91"/>
      <c r="AD47" s="91"/>
      <c r="AE47" s="91"/>
    </row>
    <row r="48" spans="2:31" s="81" customFormat="1" ht="23.25" customHeight="1">
      <c r="B48" s="36" t="s">
        <v>44</v>
      </c>
      <c r="C48" s="41">
        <v>87000000</v>
      </c>
      <c r="D48" s="32">
        <v>30000000</v>
      </c>
      <c r="E48" s="32">
        <v>30000000</v>
      </c>
      <c r="F48" s="32">
        <v>87000000</v>
      </c>
      <c r="G48" s="34">
        <v>0</v>
      </c>
      <c r="H48" s="77"/>
      <c r="I48" s="34"/>
      <c r="J48" s="34">
        <v>893980.24</v>
      </c>
      <c r="K48" s="34">
        <v>893980.24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34">
        <v>0</v>
      </c>
      <c r="S48" s="34">
        <v>0</v>
      </c>
      <c r="V48" s="91"/>
      <c r="W48" s="91"/>
      <c r="X48" s="91"/>
      <c r="Y48" s="91"/>
      <c r="Z48" s="91"/>
      <c r="AA48" s="91"/>
      <c r="AB48" s="91"/>
      <c r="AC48" s="91"/>
      <c r="AD48" s="91"/>
      <c r="AE48" s="91"/>
    </row>
    <row r="49" spans="2:19" s="4" customFormat="1" ht="23.25" customHeight="1">
      <c r="B49" s="44" t="s">
        <v>21</v>
      </c>
      <c r="C49" s="32" t="s">
        <v>18</v>
      </c>
      <c r="D49" s="32">
        <v>35000000</v>
      </c>
      <c r="E49" s="32">
        <v>30000000</v>
      </c>
      <c r="F49" s="32">
        <v>87000000</v>
      </c>
      <c r="G49" s="32">
        <f>G44</f>
        <v>0</v>
      </c>
      <c r="H49" s="32"/>
      <c r="I49" s="32">
        <f>I44</f>
        <v>0</v>
      </c>
      <c r="J49" s="32">
        <f>J16+J24+J32+J37</f>
        <v>2740003.52</v>
      </c>
      <c r="K49" s="32">
        <f>K16+K24+K32+K37</f>
        <v>2740003.52</v>
      </c>
      <c r="L49" s="32">
        <f aca="true" t="shared" si="0" ref="L49:R49">L44</f>
        <v>0</v>
      </c>
      <c r="M49" s="32">
        <f t="shared" si="0"/>
        <v>0</v>
      </c>
      <c r="N49" s="32">
        <f t="shared" si="0"/>
        <v>0</v>
      </c>
      <c r="O49" s="32">
        <f t="shared" si="0"/>
        <v>0</v>
      </c>
      <c r="P49" s="32">
        <f t="shared" si="0"/>
        <v>0</v>
      </c>
      <c r="Q49" s="32">
        <f t="shared" si="0"/>
        <v>0</v>
      </c>
      <c r="R49" s="32">
        <f t="shared" si="0"/>
        <v>0</v>
      </c>
      <c r="S49" s="32">
        <v>0</v>
      </c>
    </row>
    <row r="50" spans="2:19" s="4" customFormat="1" ht="36" customHeight="1">
      <c r="B50" s="45" t="s">
        <v>23</v>
      </c>
      <c r="C50" s="34" t="s">
        <v>22</v>
      </c>
      <c r="D50" s="34">
        <v>0</v>
      </c>
      <c r="E50" s="34">
        <v>0</v>
      </c>
      <c r="F50" s="34">
        <v>0</v>
      </c>
      <c r="G50" s="34">
        <v>0</v>
      </c>
      <c r="H50" s="35"/>
      <c r="I50" s="32" t="s">
        <v>22</v>
      </c>
      <c r="J50" s="34">
        <v>0</v>
      </c>
      <c r="K50" s="34">
        <f>+L605</f>
        <v>0</v>
      </c>
      <c r="L50" s="34">
        <v>0</v>
      </c>
      <c r="M50" s="34">
        <v>0</v>
      </c>
      <c r="N50" s="34">
        <v>0</v>
      </c>
      <c r="O50" s="32" t="s">
        <v>22</v>
      </c>
      <c r="P50" s="34">
        <v>0</v>
      </c>
      <c r="Q50" s="34">
        <v>0</v>
      </c>
      <c r="R50" s="34">
        <v>0</v>
      </c>
      <c r="S50" s="34">
        <v>0</v>
      </c>
    </row>
    <row r="51" spans="2:19" ht="23.25" customHeight="1">
      <c r="B51" s="28" t="s">
        <v>24</v>
      </c>
      <c r="C51" s="46"/>
      <c r="D51" s="29"/>
      <c r="E51" s="29"/>
      <c r="F51" s="29"/>
      <c r="G51" s="29"/>
      <c r="H51" s="30"/>
      <c r="I51" s="29"/>
      <c r="J51" s="29"/>
      <c r="K51" s="29"/>
      <c r="L51" s="29"/>
      <c r="M51" s="29"/>
      <c r="N51" s="30"/>
      <c r="O51" s="29"/>
      <c r="P51" s="29"/>
      <c r="Q51" s="29"/>
      <c r="R51" s="29"/>
      <c r="S51" s="29"/>
    </row>
    <row r="52" spans="2:19" ht="23.25" customHeight="1">
      <c r="B52" s="28" t="s">
        <v>25</v>
      </c>
      <c r="C52" s="29"/>
      <c r="D52" s="29"/>
      <c r="E52" s="29"/>
      <c r="F52" s="29"/>
      <c r="G52" s="29"/>
      <c r="H52" s="30"/>
      <c r="I52" s="29"/>
      <c r="J52" s="29"/>
      <c r="K52" s="29"/>
      <c r="L52" s="29"/>
      <c r="M52" s="29"/>
      <c r="N52" s="30"/>
      <c r="O52" s="29"/>
      <c r="P52" s="29"/>
      <c r="Q52" s="29"/>
      <c r="R52" s="29"/>
      <c r="S52" s="29"/>
    </row>
    <row r="53" spans="2:19" s="3" customFormat="1" ht="23.25" customHeight="1">
      <c r="B53" s="31" t="s">
        <v>16</v>
      </c>
      <c r="C53" s="47">
        <v>0</v>
      </c>
      <c r="D53" s="47" t="s">
        <v>17</v>
      </c>
      <c r="E53" s="47"/>
      <c r="F53" s="47"/>
      <c r="G53" s="47"/>
      <c r="H53" s="42"/>
      <c r="I53" s="47">
        <v>0</v>
      </c>
      <c r="J53" s="47" t="s">
        <v>17</v>
      </c>
      <c r="K53" s="47" t="s">
        <v>17</v>
      </c>
      <c r="L53" s="48"/>
      <c r="M53" s="48"/>
      <c r="N53" s="43"/>
      <c r="O53" s="48">
        <v>0</v>
      </c>
      <c r="P53" s="48" t="s">
        <v>17</v>
      </c>
      <c r="Q53" s="48" t="s">
        <v>17</v>
      </c>
      <c r="R53" s="48" t="s">
        <v>17</v>
      </c>
      <c r="S53" s="48"/>
    </row>
    <row r="54" spans="2:19" s="3" customFormat="1" ht="23.25" customHeight="1">
      <c r="B54" s="80" t="s">
        <v>35</v>
      </c>
      <c r="C54" s="32">
        <v>0</v>
      </c>
      <c r="D54" s="75">
        <v>0</v>
      </c>
      <c r="E54" s="75">
        <v>0</v>
      </c>
      <c r="F54" s="32">
        <f>C53+D54-E54</f>
        <v>0</v>
      </c>
      <c r="G54" s="75">
        <v>0</v>
      </c>
      <c r="H54" s="76"/>
      <c r="I54" s="75">
        <v>0</v>
      </c>
      <c r="J54" s="75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  <c r="P54" s="75">
        <v>0</v>
      </c>
      <c r="Q54" s="75">
        <v>0</v>
      </c>
      <c r="R54" s="75">
        <v>0</v>
      </c>
      <c r="S54" s="34">
        <v>0</v>
      </c>
    </row>
    <row r="55" spans="2:19" s="3" customFormat="1" ht="23.25" customHeight="1">
      <c r="B55" s="80" t="s">
        <v>37</v>
      </c>
      <c r="C55" s="32">
        <v>0</v>
      </c>
      <c r="D55" s="75">
        <v>0</v>
      </c>
      <c r="E55" s="75">
        <v>0</v>
      </c>
      <c r="F55" s="32">
        <v>0</v>
      </c>
      <c r="G55" s="75">
        <v>0</v>
      </c>
      <c r="H55" s="76"/>
      <c r="I55" s="75">
        <v>0</v>
      </c>
      <c r="J55" s="75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  <c r="P55" s="75">
        <v>0</v>
      </c>
      <c r="Q55" s="75">
        <v>0</v>
      </c>
      <c r="R55" s="75">
        <v>0</v>
      </c>
      <c r="S55" s="34">
        <v>0</v>
      </c>
    </row>
    <row r="56" spans="2:19" s="3" customFormat="1" ht="23.25" customHeight="1">
      <c r="B56" s="80" t="s">
        <v>38</v>
      </c>
      <c r="C56" s="32">
        <v>0</v>
      </c>
      <c r="D56" s="75">
        <v>0</v>
      </c>
      <c r="E56" s="75">
        <v>0</v>
      </c>
      <c r="F56" s="32">
        <v>0</v>
      </c>
      <c r="G56" s="75">
        <v>0</v>
      </c>
      <c r="H56" s="76"/>
      <c r="I56" s="75">
        <v>0</v>
      </c>
      <c r="J56" s="75">
        <v>0</v>
      </c>
      <c r="K56" s="75">
        <v>0</v>
      </c>
      <c r="L56" s="75">
        <v>0</v>
      </c>
      <c r="M56" s="75">
        <v>0</v>
      </c>
      <c r="N56" s="75">
        <v>0</v>
      </c>
      <c r="O56" s="75">
        <v>0</v>
      </c>
      <c r="P56" s="75">
        <v>0</v>
      </c>
      <c r="Q56" s="75">
        <v>0</v>
      </c>
      <c r="R56" s="75">
        <v>0</v>
      </c>
      <c r="S56" s="34">
        <v>0</v>
      </c>
    </row>
    <row r="57" spans="2:19" s="5" customFormat="1" ht="23.25" customHeight="1">
      <c r="B57" s="45" t="s">
        <v>19</v>
      </c>
      <c r="C57" s="47" t="s">
        <v>18</v>
      </c>
      <c r="D57" s="47">
        <v>0</v>
      </c>
      <c r="E57" s="47">
        <v>0</v>
      </c>
      <c r="F57" s="47">
        <v>0</v>
      </c>
      <c r="G57" s="47">
        <v>0</v>
      </c>
      <c r="H57" s="37"/>
      <c r="I57" s="47" t="s">
        <v>18</v>
      </c>
      <c r="J57" s="47">
        <v>0</v>
      </c>
      <c r="K57" s="47">
        <v>0</v>
      </c>
      <c r="L57" s="47">
        <v>0</v>
      </c>
      <c r="M57" s="47">
        <v>0</v>
      </c>
      <c r="N57" s="43">
        <v>0</v>
      </c>
      <c r="O57" s="47" t="s">
        <v>18</v>
      </c>
      <c r="P57" s="47">
        <v>0</v>
      </c>
      <c r="Q57" s="47">
        <v>0</v>
      </c>
      <c r="R57" s="47">
        <v>0</v>
      </c>
      <c r="S57" s="47">
        <v>0</v>
      </c>
    </row>
    <row r="58" spans="2:19" ht="23.25" customHeight="1" thickBot="1">
      <c r="B58" s="28" t="s">
        <v>26</v>
      </c>
      <c r="C58" s="29"/>
      <c r="D58" s="29"/>
      <c r="E58" s="29"/>
      <c r="F58" s="29"/>
      <c r="G58" s="29"/>
      <c r="H58" s="30"/>
      <c r="I58" s="29"/>
      <c r="J58" s="29"/>
      <c r="K58" s="29"/>
      <c r="L58" s="29"/>
      <c r="M58" s="29"/>
      <c r="N58" s="30"/>
      <c r="O58" s="29"/>
      <c r="P58" s="29"/>
      <c r="Q58" s="29"/>
      <c r="R58" s="29"/>
      <c r="S58" s="29"/>
    </row>
    <row r="59" spans="2:19" s="3" customFormat="1" ht="23.25" customHeight="1" thickBot="1">
      <c r="B59" s="31" t="s">
        <v>16</v>
      </c>
      <c r="C59" s="41">
        <v>0</v>
      </c>
      <c r="D59" s="32">
        <v>0</v>
      </c>
      <c r="E59" s="32">
        <v>0</v>
      </c>
      <c r="F59" s="32">
        <v>0</v>
      </c>
      <c r="G59" s="32">
        <v>0</v>
      </c>
      <c r="H59" s="42"/>
      <c r="I59" s="32">
        <v>0</v>
      </c>
      <c r="J59" s="32">
        <v>0</v>
      </c>
      <c r="K59" s="32">
        <v>0</v>
      </c>
      <c r="L59" s="33">
        <v>0</v>
      </c>
      <c r="M59" s="33">
        <v>0</v>
      </c>
      <c r="N59" s="43"/>
      <c r="O59" s="33">
        <v>0</v>
      </c>
      <c r="P59" s="33">
        <v>0</v>
      </c>
      <c r="Q59" s="33">
        <v>0</v>
      </c>
      <c r="R59" s="33">
        <v>0</v>
      </c>
      <c r="S59" s="49">
        <v>0</v>
      </c>
    </row>
    <row r="60" spans="2:19" s="4" customFormat="1" ht="22.5" customHeight="1">
      <c r="B60" s="44" t="s">
        <v>21</v>
      </c>
      <c r="C60" s="32" t="s">
        <v>18</v>
      </c>
      <c r="D60" s="32">
        <v>0</v>
      </c>
      <c r="E60" s="32">
        <v>0</v>
      </c>
      <c r="F60" s="32">
        <v>0</v>
      </c>
      <c r="G60" s="32">
        <v>0</v>
      </c>
      <c r="H60" s="37"/>
      <c r="I60" s="32" t="s">
        <v>18</v>
      </c>
      <c r="J60" s="32">
        <v>0</v>
      </c>
      <c r="K60" s="32">
        <v>0</v>
      </c>
      <c r="L60" s="32">
        <v>0</v>
      </c>
      <c r="M60" s="33">
        <v>0</v>
      </c>
      <c r="N60" s="43"/>
      <c r="O60" s="32" t="s">
        <v>18</v>
      </c>
      <c r="P60" s="33">
        <v>0</v>
      </c>
      <c r="Q60" s="33">
        <v>0</v>
      </c>
      <c r="R60" s="33">
        <v>0</v>
      </c>
      <c r="S60" s="49">
        <v>0</v>
      </c>
    </row>
    <row r="61" spans="2:19" s="4" customFormat="1" ht="35.25" customHeight="1">
      <c r="B61" s="45" t="s">
        <v>23</v>
      </c>
      <c r="C61" s="34" t="s">
        <v>18</v>
      </c>
      <c r="D61" s="34">
        <v>0</v>
      </c>
      <c r="E61" s="34">
        <v>0</v>
      </c>
      <c r="F61" s="34">
        <v>0</v>
      </c>
      <c r="G61" s="34">
        <v>0</v>
      </c>
      <c r="H61" s="35"/>
      <c r="I61" s="34" t="s">
        <v>18</v>
      </c>
      <c r="J61" s="34">
        <v>0</v>
      </c>
      <c r="K61" s="34">
        <v>0</v>
      </c>
      <c r="L61" s="34">
        <v>0</v>
      </c>
      <c r="M61" s="34">
        <v>0</v>
      </c>
      <c r="N61" s="34">
        <v>0</v>
      </c>
      <c r="O61" s="34" t="s">
        <v>18</v>
      </c>
      <c r="P61" s="34">
        <v>0</v>
      </c>
      <c r="Q61" s="34">
        <v>0</v>
      </c>
      <c r="R61" s="34">
        <v>0</v>
      </c>
      <c r="S61" s="50">
        <v>0</v>
      </c>
    </row>
    <row r="62" spans="2:19" ht="20.25" customHeight="1">
      <c r="B62" s="28" t="s">
        <v>27</v>
      </c>
      <c r="C62" s="46"/>
      <c r="D62" s="29"/>
      <c r="E62" s="29"/>
      <c r="F62" s="29"/>
      <c r="G62" s="29"/>
      <c r="H62" s="30"/>
      <c r="I62" s="29"/>
      <c r="J62" s="29"/>
      <c r="K62" s="29"/>
      <c r="L62" s="29"/>
      <c r="M62" s="29"/>
      <c r="N62" s="30"/>
      <c r="O62" s="29"/>
      <c r="P62" s="29"/>
      <c r="Q62" s="29"/>
      <c r="R62" s="29"/>
      <c r="S62" s="29"/>
    </row>
    <row r="63" spans="2:19" ht="20.25" customHeight="1">
      <c r="B63" s="28" t="s">
        <v>28</v>
      </c>
      <c r="C63" s="46"/>
      <c r="D63" s="29"/>
      <c r="E63" s="29"/>
      <c r="F63" s="29"/>
      <c r="G63" s="29"/>
      <c r="H63" s="30"/>
      <c r="I63" s="29"/>
      <c r="J63" s="29"/>
      <c r="K63" s="29"/>
      <c r="L63" s="29"/>
      <c r="M63" s="29"/>
      <c r="N63" s="30"/>
      <c r="O63" s="29"/>
      <c r="P63" s="29"/>
      <c r="Q63" s="29"/>
      <c r="R63" s="29"/>
      <c r="S63" s="29"/>
    </row>
    <row r="64" spans="2:19" ht="20.25" customHeight="1">
      <c r="B64" s="31" t="s">
        <v>16</v>
      </c>
      <c r="C64" s="47">
        <v>0</v>
      </c>
      <c r="D64" s="47" t="s">
        <v>17</v>
      </c>
      <c r="E64" s="47"/>
      <c r="F64" s="47"/>
      <c r="G64" s="47"/>
      <c r="H64" s="42"/>
      <c r="I64" s="47">
        <v>0</v>
      </c>
      <c r="J64" s="47">
        <v>0</v>
      </c>
      <c r="K64" s="47">
        <v>0</v>
      </c>
      <c r="L64" s="48">
        <v>0</v>
      </c>
      <c r="M64" s="48">
        <v>0</v>
      </c>
      <c r="N64" s="43">
        <v>0</v>
      </c>
      <c r="O64" s="48">
        <v>0</v>
      </c>
      <c r="P64" s="48">
        <v>0</v>
      </c>
      <c r="Q64" s="48">
        <v>0</v>
      </c>
      <c r="R64" s="48">
        <v>0</v>
      </c>
      <c r="S64" s="48">
        <v>0</v>
      </c>
    </row>
    <row r="65" spans="2:19" ht="20.25" customHeight="1">
      <c r="B65" s="80" t="s">
        <v>35</v>
      </c>
      <c r="C65" s="32">
        <v>0</v>
      </c>
      <c r="D65" s="34">
        <v>0</v>
      </c>
      <c r="E65" s="34">
        <v>0</v>
      </c>
      <c r="F65" s="32">
        <f>C64+D65-E65</f>
        <v>0</v>
      </c>
      <c r="G65" s="75">
        <v>0</v>
      </c>
      <c r="H65" s="76"/>
      <c r="I65" s="75">
        <v>0</v>
      </c>
      <c r="J65" s="75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  <c r="P65" s="75">
        <v>0</v>
      </c>
      <c r="Q65" s="75">
        <v>0</v>
      </c>
      <c r="R65" s="75">
        <v>0</v>
      </c>
      <c r="S65" s="34">
        <v>0</v>
      </c>
    </row>
    <row r="66" spans="2:19" ht="20.25" customHeight="1">
      <c r="B66" s="80" t="s">
        <v>37</v>
      </c>
      <c r="C66" s="32">
        <v>0</v>
      </c>
      <c r="D66" s="34">
        <v>0</v>
      </c>
      <c r="E66" s="34">
        <v>0</v>
      </c>
      <c r="F66" s="32">
        <v>0</v>
      </c>
      <c r="G66" s="75">
        <v>0</v>
      </c>
      <c r="H66" s="76"/>
      <c r="I66" s="75">
        <v>0</v>
      </c>
      <c r="J66" s="75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  <c r="P66" s="75">
        <v>0</v>
      </c>
      <c r="Q66" s="75">
        <v>0</v>
      </c>
      <c r="R66" s="75">
        <v>0</v>
      </c>
      <c r="S66" s="34">
        <v>0</v>
      </c>
    </row>
    <row r="67" spans="2:19" ht="20.25" customHeight="1">
      <c r="B67" s="45" t="s">
        <v>19</v>
      </c>
      <c r="C67" s="47">
        <v>0</v>
      </c>
      <c r="D67" s="47">
        <v>0</v>
      </c>
      <c r="E67" s="47">
        <v>0</v>
      </c>
      <c r="F67" s="47">
        <v>0</v>
      </c>
      <c r="G67" s="47">
        <v>0</v>
      </c>
      <c r="H67" s="37"/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3">
        <v>0</v>
      </c>
      <c r="O67" s="47">
        <v>0</v>
      </c>
      <c r="P67" s="47">
        <v>0</v>
      </c>
      <c r="Q67" s="47">
        <v>0</v>
      </c>
      <c r="R67" s="47">
        <v>0</v>
      </c>
      <c r="S67" s="47">
        <v>0</v>
      </c>
    </row>
    <row r="68" spans="2:19" ht="23.25" customHeight="1">
      <c r="B68" s="28" t="s">
        <v>29</v>
      </c>
      <c r="C68" s="29"/>
      <c r="D68" s="29"/>
      <c r="E68" s="29"/>
      <c r="F68" s="29"/>
      <c r="G68" s="29"/>
      <c r="H68" s="30"/>
      <c r="I68" s="29"/>
      <c r="J68" s="29"/>
      <c r="K68" s="29"/>
      <c r="L68" s="29"/>
      <c r="M68" s="29"/>
      <c r="N68" s="30"/>
      <c r="O68" s="29"/>
      <c r="P68" s="29"/>
      <c r="Q68" s="29"/>
      <c r="R68" s="29"/>
      <c r="S68" s="29"/>
    </row>
    <row r="69" spans="2:19" s="3" customFormat="1" ht="23.25" customHeight="1">
      <c r="B69" s="31" t="s">
        <v>16</v>
      </c>
      <c r="C69" s="41">
        <v>0</v>
      </c>
      <c r="D69" s="32"/>
      <c r="E69" s="32"/>
      <c r="F69" s="32"/>
      <c r="G69" s="32"/>
      <c r="H69" s="42"/>
      <c r="I69" s="32">
        <v>0</v>
      </c>
      <c r="J69" s="32">
        <v>0</v>
      </c>
      <c r="K69" s="32">
        <v>0</v>
      </c>
      <c r="L69" s="33">
        <v>0</v>
      </c>
      <c r="M69" s="33">
        <v>0</v>
      </c>
      <c r="N69" s="4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</row>
    <row r="70" spans="2:19" s="3" customFormat="1" ht="23.25" customHeight="1">
      <c r="B70" s="80" t="s">
        <v>35</v>
      </c>
      <c r="C70" s="32">
        <v>0</v>
      </c>
      <c r="D70" s="75">
        <v>0</v>
      </c>
      <c r="E70" s="75">
        <v>0</v>
      </c>
      <c r="F70" s="32">
        <f>C69+D70-E70</f>
        <v>0</v>
      </c>
      <c r="G70" s="75">
        <v>0</v>
      </c>
      <c r="H70" s="76"/>
      <c r="I70" s="75">
        <v>0</v>
      </c>
      <c r="J70" s="75">
        <v>0</v>
      </c>
      <c r="K70" s="75">
        <v>0</v>
      </c>
      <c r="L70" s="75">
        <v>0</v>
      </c>
      <c r="M70" s="75">
        <v>0</v>
      </c>
      <c r="N70" s="75">
        <v>0</v>
      </c>
      <c r="O70" s="75">
        <v>0</v>
      </c>
      <c r="P70" s="75">
        <v>0</v>
      </c>
      <c r="Q70" s="75">
        <v>0</v>
      </c>
      <c r="R70" s="75">
        <v>0</v>
      </c>
      <c r="S70" s="34">
        <v>0</v>
      </c>
    </row>
    <row r="71" spans="2:19" s="3" customFormat="1" ht="23.25" customHeight="1">
      <c r="B71" s="80" t="s">
        <v>37</v>
      </c>
      <c r="C71" s="32">
        <v>0</v>
      </c>
      <c r="D71" s="75">
        <v>0</v>
      </c>
      <c r="E71" s="75">
        <v>0</v>
      </c>
      <c r="F71" s="32">
        <v>0</v>
      </c>
      <c r="G71" s="75">
        <v>0</v>
      </c>
      <c r="H71" s="76"/>
      <c r="I71" s="75">
        <v>0</v>
      </c>
      <c r="J71" s="75">
        <v>0</v>
      </c>
      <c r="K71" s="75">
        <v>0</v>
      </c>
      <c r="L71" s="75">
        <v>0</v>
      </c>
      <c r="M71" s="75">
        <v>0</v>
      </c>
      <c r="N71" s="75">
        <v>0</v>
      </c>
      <c r="O71" s="75">
        <v>0</v>
      </c>
      <c r="P71" s="75">
        <v>0</v>
      </c>
      <c r="Q71" s="75">
        <v>0</v>
      </c>
      <c r="R71" s="75">
        <v>0</v>
      </c>
      <c r="S71" s="34">
        <v>0</v>
      </c>
    </row>
    <row r="72" spans="2:19" s="4" customFormat="1" ht="23.25" customHeight="1">
      <c r="B72" s="44" t="s">
        <v>21</v>
      </c>
      <c r="C72" s="32" t="s">
        <v>22</v>
      </c>
      <c r="D72" s="32">
        <v>0</v>
      </c>
      <c r="E72" s="32">
        <v>0</v>
      </c>
      <c r="F72" s="32">
        <v>0</v>
      </c>
      <c r="G72" s="32">
        <v>0</v>
      </c>
      <c r="H72" s="32"/>
      <c r="I72" s="32">
        <v>0</v>
      </c>
      <c r="J72" s="32">
        <v>0</v>
      </c>
      <c r="K72" s="32">
        <v>0</v>
      </c>
      <c r="L72" s="32">
        <v>0</v>
      </c>
      <c r="M72" s="32">
        <v>0</v>
      </c>
      <c r="N72" s="32">
        <v>0</v>
      </c>
      <c r="O72" s="32">
        <v>0</v>
      </c>
      <c r="P72" s="32">
        <v>0</v>
      </c>
      <c r="Q72" s="32">
        <v>0</v>
      </c>
      <c r="R72" s="32">
        <v>0</v>
      </c>
      <c r="S72" s="32">
        <v>0</v>
      </c>
    </row>
    <row r="73" spans="2:19" s="4" customFormat="1" ht="32.25" customHeight="1">
      <c r="B73" s="45" t="s">
        <v>23</v>
      </c>
      <c r="C73" s="34" t="s">
        <v>18</v>
      </c>
      <c r="D73" s="34">
        <v>0</v>
      </c>
      <c r="E73" s="34">
        <v>0</v>
      </c>
      <c r="F73" s="34">
        <v>0</v>
      </c>
      <c r="G73" s="34">
        <v>0</v>
      </c>
      <c r="H73" s="35"/>
      <c r="I73" s="34" t="s">
        <v>18</v>
      </c>
      <c r="J73" s="34">
        <v>0</v>
      </c>
      <c r="K73" s="34">
        <v>0</v>
      </c>
      <c r="L73" s="34">
        <v>0</v>
      </c>
      <c r="M73" s="34">
        <v>0</v>
      </c>
      <c r="N73" s="34">
        <v>0</v>
      </c>
      <c r="O73" s="34" t="s">
        <v>18</v>
      </c>
      <c r="P73" s="34">
        <v>0</v>
      </c>
      <c r="Q73" s="34">
        <v>0</v>
      </c>
      <c r="R73" s="34">
        <v>0</v>
      </c>
      <c r="S73" s="34">
        <v>0</v>
      </c>
    </row>
    <row r="74" spans="2:19" ht="23.25" customHeight="1">
      <c r="B74" s="28" t="s">
        <v>30</v>
      </c>
      <c r="C74" s="29"/>
      <c r="D74" s="29"/>
      <c r="E74" s="29"/>
      <c r="F74" s="29"/>
      <c r="G74" s="29"/>
      <c r="H74" s="30"/>
      <c r="I74" s="29"/>
      <c r="J74" s="29"/>
      <c r="K74" s="29"/>
      <c r="L74" s="29"/>
      <c r="M74" s="29"/>
      <c r="N74" s="30"/>
      <c r="O74" s="29"/>
      <c r="P74" s="29"/>
      <c r="Q74" s="29"/>
      <c r="R74" s="29"/>
      <c r="S74" s="29"/>
    </row>
    <row r="75" spans="2:19" s="7" customFormat="1" ht="23.25" customHeight="1">
      <c r="B75" s="31" t="s">
        <v>16</v>
      </c>
      <c r="C75" s="82">
        <f>C43</f>
        <v>82000000</v>
      </c>
      <c r="D75" s="51"/>
      <c r="E75" s="51"/>
      <c r="F75" s="41"/>
      <c r="G75" s="41"/>
      <c r="H75" s="52"/>
      <c r="I75" s="79">
        <v>0</v>
      </c>
      <c r="J75" s="41">
        <v>0</v>
      </c>
      <c r="K75" s="41">
        <v>0</v>
      </c>
      <c r="L75" s="41">
        <v>0</v>
      </c>
      <c r="M75" s="41">
        <v>0</v>
      </c>
      <c r="N75" s="52">
        <v>0</v>
      </c>
      <c r="O75" s="79">
        <v>0</v>
      </c>
      <c r="P75" s="41">
        <v>0</v>
      </c>
      <c r="Q75" s="41">
        <v>0</v>
      </c>
      <c r="R75" s="41">
        <v>0</v>
      </c>
      <c r="S75" s="41">
        <v>0</v>
      </c>
    </row>
    <row r="76" spans="2:19" s="7" customFormat="1" ht="23.25" customHeight="1">
      <c r="B76" s="92" t="s">
        <v>35</v>
      </c>
      <c r="C76" s="82">
        <v>82000000</v>
      </c>
      <c r="D76" s="51">
        <v>0</v>
      </c>
      <c r="E76" s="51">
        <v>0</v>
      </c>
      <c r="F76" s="41">
        <v>82000000</v>
      </c>
      <c r="G76" s="41">
        <v>0</v>
      </c>
      <c r="H76" s="52"/>
      <c r="I76" s="79">
        <v>0</v>
      </c>
      <c r="J76" s="41">
        <v>0</v>
      </c>
      <c r="K76" s="41">
        <v>0</v>
      </c>
      <c r="L76" s="41">
        <v>0</v>
      </c>
      <c r="M76" s="41">
        <v>0</v>
      </c>
      <c r="N76" s="52">
        <v>0</v>
      </c>
      <c r="O76" s="79">
        <v>0</v>
      </c>
      <c r="P76" s="41">
        <v>0</v>
      </c>
      <c r="Q76" s="41">
        <v>0</v>
      </c>
      <c r="R76" s="41">
        <v>0</v>
      </c>
      <c r="S76" s="41">
        <v>0</v>
      </c>
    </row>
    <row r="77" spans="2:19" s="7" customFormat="1" ht="23.25" customHeight="1">
      <c r="B77" s="92" t="s">
        <v>37</v>
      </c>
      <c r="C77" s="82">
        <v>82000000</v>
      </c>
      <c r="D77" s="51">
        <v>0</v>
      </c>
      <c r="E77" s="51">
        <v>0</v>
      </c>
      <c r="F77" s="41">
        <v>82000000</v>
      </c>
      <c r="G77" s="41">
        <v>0</v>
      </c>
      <c r="H77" s="52"/>
      <c r="I77" s="79">
        <v>0</v>
      </c>
      <c r="J77" s="41">
        <v>635852.46</v>
      </c>
      <c r="K77" s="41">
        <v>635852.46</v>
      </c>
      <c r="L77" s="41">
        <v>0</v>
      </c>
      <c r="M77" s="41">
        <v>0</v>
      </c>
      <c r="N77" s="52">
        <v>0</v>
      </c>
      <c r="O77" s="79">
        <v>0</v>
      </c>
      <c r="P77" s="41">
        <v>0</v>
      </c>
      <c r="Q77" s="41">
        <v>0</v>
      </c>
      <c r="R77" s="41">
        <v>0</v>
      </c>
      <c r="S77" s="41">
        <v>0</v>
      </c>
    </row>
    <row r="78" spans="2:19" s="7" customFormat="1" ht="23.25" customHeight="1">
      <c r="B78" s="92" t="s">
        <v>38</v>
      </c>
      <c r="C78" s="82">
        <v>82000000</v>
      </c>
      <c r="D78" s="51">
        <v>0</v>
      </c>
      <c r="E78" s="51">
        <v>0</v>
      </c>
      <c r="F78" s="41">
        <v>82000000</v>
      </c>
      <c r="G78" s="41">
        <v>0</v>
      </c>
      <c r="H78" s="52"/>
      <c r="I78" s="79">
        <v>0</v>
      </c>
      <c r="J78" s="41">
        <v>574318.36</v>
      </c>
      <c r="K78" s="41">
        <v>574318.36</v>
      </c>
      <c r="L78" s="41">
        <v>0</v>
      </c>
      <c r="M78" s="41">
        <v>0</v>
      </c>
      <c r="N78" s="52">
        <v>0</v>
      </c>
      <c r="O78" s="79">
        <v>0</v>
      </c>
      <c r="P78" s="41">
        <v>0</v>
      </c>
      <c r="Q78" s="41">
        <v>0</v>
      </c>
      <c r="R78" s="41">
        <v>0</v>
      </c>
      <c r="S78" s="41">
        <v>0</v>
      </c>
    </row>
    <row r="79" spans="2:19" s="7" customFormat="1" ht="23.25" customHeight="1">
      <c r="B79" s="92" t="s">
        <v>43</v>
      </c>
      <c r="C79" s="82">
        <v>82000000</v>
      </c>
      <c r="D79" s="41">
        <v>5000000</v>
      </c>
      <c r="E79" s="51">
        <v>0</v>
      </c>
      <c r="F79" s="41">
        <v>87000000</v>
      </c>
      <c r="G79" s="41">
        <v>0</v>
      </c>
      <c r="H79" s="52"/>
      <c r="I79" s="79"/>
      <c r="J79" s="41">
        <v>635852.46</v>
      </c>
      <c r="K79" s="41">
        <v>635852.46</v>
      </c>
      <c r="L79" s="41">
        <v>0</v>
      </c>
      <c r="M79" s="41">
        <v>0</v>
      </c>
      <c r="N79" s="52">
        <v>0</v>
      </c>
      <c r="O79" s="79">
        <v>0</v>
      </c>
      <c r="P79" s="41">
        <v>0</v>
      </c>
      <c r="Q79" s="41">
        <v>0</v>
      </c>
      <c r="R79" s="41">
        <v>0</v>
      </c>
      <c r="S79" s="41">
        <v>0</v>
      </c>
    </row>
    <row r="80" spans="2:19" s="7" customFormat="1" ht="23.25" customHeight="1">
      <c r="B80" s="92" t="s">
        <v>44</v>
      </c>
      <c r="C80" s="82">
        <v>87000000</v>
      </c>
      <c r="D80" s="41">
        <v>30000000</v>
      </c>
      <c r="E80" s="41">
        <v>30000000</v>
      </c>
      <c r="F80" s="41">
        <v>87000000</v>
      </c>
      <c r="G80" s="41">
        <v>0</v>
      </c>
      <c r="H80" s="52"/>
      <c r="I80" s="79"/>
      <c r="J80" s="41">
        <v>893980.24</v>
      </c>
      <c r="K80" s="41">
        <v>893980.24</v>
      </c>
      <c r="L80" s="41">
        <v>0</v>
      </c>
      <c r="M80" s="41">
        <v>0</v>
      </c>
      <c r="N80" s="52">
        <v>0</v>
      </c>
      <c r="O80" s="79">
        <v>0</v>
      </c>
      <c r="P80" s="41">
        <v>0</v>
      </c>
      <c r="Q80" s="41">
        <v>0</v>
      </c>
      <c r="R80" s="41">
        <v>0</v>
      </c>
      <c r="S80" s="41">
        <v>0</v>
      </c>
    </row>
    <row r="81" spans="2:19" s="4" customFormat="1" ht="23.25" customHeight="1">
      <c r="B81" s="44" t="s">
        <v>21</v>
      </c>
      <c r="C81" s="75" t="s">
        <v>18</v>
      </c>
      <c r="D81" s="78">
        <v>35000000</v>
      </c>
      <c r="E81" s="78">
        <f>E49</f>
        <v>30000000</v>
      </c>
      <c r="F81" s="78">
        <v>87000000</v>
      </c>
      <c r="G81" s="78">
        <v>0</v>
      </c>
      <c r="H81" s="78"/>
      <c r="I81" s="78">
        <v>0</v>
      </c>
      <c r="J81" s="78">
        <f>J49</f>
        <v>2740003.52</v>
      </c>
      <c r="K81" s="78">
        <f>K49</f>
        <v>2740003.52</v>
      </c>
      <c r="L81" s="78">
        <v>0</v>
      </c>
      <c r="M81" s="78">
        <v>0</v>
      </c>
      <c r="N81" s="78">
        <v>0</v>
      </c>
      <c r="O81" s="78">
        <v>0</v>
      </c>
      <c r="P81" s="78">
        <v>0</v>
      </c>
      <c r="Q81" s="78">
        <v>0</v>
      </c>
      <c r="R81" s="78">
        <v>0</v>
      </c>
      <c r="S81" s="78">
        <v>0</v>
      </c>
    </row>
    <row r="82" spans="2:19" s="5" customFormat="1" ht="30.75" customHeight="1">
      <c r="B82" s="53" t="s">
        <v>23</v>
      </c>
      <c r="C82" s="54" t="s">
        <v>18</v>
      </c>
      <c r="D82" s="54">
        <v>0</v>
      </c>
      <c r="E82" s="54">
        <v>0</v>
      </c>
      <c r="F82" s="54">
        <v>0</v>
      </c>
      <c r="G82" s="54">
        <v>0</v>
      </c>
      <c r="H82" s="55"/>
      <c r="I82" s="54" t="s">
        <v>18</v>
      </c>
      <c r="J82" s="54">
        <v>0</v>
      </c>
      <c r="K82" s="54" t="s">
        <v>42</v>
      </c>
      <c r="L82" s="54">
        <v>0</v>
      </c>
      <c r="M82" s="54">
        <v>0</v>
      </c>
      <c r="N82" s="54">
        <v>0</v>
      </c>
      <c r="O82" s="54" t="s">
        <v>18</v>
      </c>
      <c r="P82" s="54">
        <v>0</v>
      </c>
      <c r="Q82" s="54">
        <v>0</v>
      </c>
      <c r="R82" s="54">
        <v>0</v>
      </c>
      <c r="S82" s="54">
        <v>0</v>
      </c>
    </row>
    <row r="83" spans="2:19" ht="23.25" customHeight="1">
      <c r="B83" s="28" t="s">
        <v>31</v>
      </c>
      <c r="C83" s="29"/>
      <c r="D83" s="29"/>
      <c r="E83" s="29"/>
      <c r="F83" s="29"/>
      <c r="G83" s="29"/>
      <c r="H83" s="30"/>
      <c r="I83" s="29"/>
      <c r="J83" s="29"/>
      <c r="K83" s="29"/>
      <c r="L83" s="29"/>
      <c r="M83" s="29"/>
      <c r="N83" s="30"/>
      <c r="O83" s="29"/>
      <c r="P83" s="29"/>
      <c r="Q83" s="29"/>
      <c r="R83" s="29"/>
      <c r="S83" s="29"/>
    </row>
    <row r="84" spans="2:19" ht="23.25" customHeight="1">
      <c r="B84" s="28" t="s">
        <v>32</v>
      </c>
      <c r="C84" s="29"/>
      <c r="D84" s="29"/>
      <c r="E84" s="29"/>
      <c r="F84" s="29"/>
      <c r="G84" s="29"/>
      <c r="H84" s="30"/>
      <c r="I84" s="29"/>
      <c r="J84" s="29"/>
      <c r="K84" s="29"/>
      <c r="L84" s="29"/>
      <c r="M84" s="29"/>
      <c r="N84" s="30"/>
      <c r="O84" s="29"/>
      <c r="P84" s="29"/>
      <c r="Q84" s="29"/>
      <c r="R84" s="29"/>
      <c r="S84" s="29"/>
    </row>
    <row r="85" spans="2:19" ht="23.25" customHeight="1">
      <c r="B85" s="56" t="s">
        <v>16</v>
      </c>
      <c r="C85" s="57">
        <v>0</v>
      </c>
      <c r="D85" s="57" t="s">
        <v>17</v>
      </c>
      <c r="E85" s="57"/>
      <c r="F85" s="57"/>
      <c r="G85" s="57"/>
      <c r="H85" s="58"/>
      <c r="I85" s="57">
        <v>0</v>
      </c>
      <c r="J85" s="57">
        <v>0</v>
      </c>
      <c r="K85" s="57">
        <v>0</v>
      </c>
      <c r="L85" s="59">
        <v>0</v>
      </c>
      <c r="M85" s="59">
        <v>0</v>
      </c>
      <c r="N85" s="60">
        <v>0</v>
      </c>
      <c r="O85" s="59">
        <v>0</v>
      </c>
      <c r="P85" s="59">
        <v>0</v>
      </c>
      <c r="Q85" s="59">
        <v>0</v>
      </c>
      <c r="R85" s="59">
        <v>0</v>
      </c>
      <c r="S85" s="59">
        <v>0</v>
      </c>
    </row>
    <row r="86" spans="2:19" ht="23.25" customHeight="1">
      <c r="B86" s="80" t="s">
        <v>35</v>
      </c>
      <c r="C86" s="32">
        <v>0</v>
      </c>
      <c r="D86" s="75">
        <v>0</v>
      </c>
      <c r="E86" s="32">
        <v>0</v>
      </c>
      <c r="F86" s="75">
        <f>C85+D86-E86</f>
        <v>0</v>
      </c>
      <c r="G86" s="75">
        <v>0</v>
      </c>
      <c r="H86" s="76"/>
      <c r="I86" s="75">
        <v>0</v>
      </c>
      <c r="J86" s="75">
        <v>0</v>
      </c>
      <c r="K86" s="75">
        <v>0</v>
      </c>
      <c r="L86" s="75">
        <v>0</v>
      </c>
      <c r="M86" s="75">
        <v>0</v>
      </c>
      <c r="N86" s="75">
        <v>0</v>
      </c>
      <c r="O86" s="75">
        <v>0</v>
      </c>
      <c r="P86" s="75">
        <v>0</v>
      </c>
      <c r="Q86" s="75">
        <v>0</v>
      </c>
      <c r="R86" s="75">
        <v>0</v>
      </c>
      <c r="S86" s="34">
        <v>0</v>
      </c>
    </row>
    <row r="87" spans="2:19" ht="23.25" customHeight="1">
      <c r="B87" s="80" t="s">
        <v>37</v>
      </c>
      <c r="C87" s="32">
        <v>0</v>
      </c>
      <c r="D87" s="75">
        <v>0</v>
      </c>
      <c r="E87" s="32">
        <v>0</v>
      </c>
      <c r="F87" s="75">
        <v>0</v>
      </c>
      <c r="G87" s="75">
        <v>0</v>
      </c>
      <c r="H87" s="76"/>
      <c r="I87" s="75">
        <v>0</v>
      </c>
      <c r="J87" s="75">
        <v>0</v>
      </c>
      <c r="K87" s="75">
        <v>0</v>
      </c>
      <c r="L87" s="75">
        <v>0</v>
      </c>
      <c r="M87" s="75">
        <v>0</v>
      </c>
      <c r="N87" s="75">
        <v>0</v>
      </c>
      <c r="O87" s="75">
        <v>0</v>
      </c>
      <c r="P87" s="75">
        <v>0</v>
      </c>
      <c r="Q87" s="75">
        <v>0</v>
      </c>
      <c r="R87" s="75">
        <v>0</v>
      </c>
      <c r="S87" s="34">
        <v>0</v>
      </c>
    </row>
    <row r="88" spans="2:19" ht="23.25" customHeight="1">
      <c r="B88" s="80" t="s">
        <v>38</v>
      </c>
      <c r="C88" s="32">
        <v>0</v>
      </c>
      <c r="D88" s="75">
        <v>0</v>
      </c>
      <c r="E88" s="32">
        <v>0</v>
      </c>
      <c r="F88" s="75">
        <v>0</v>
      </c>
      <c r="G88" s="75">
        <v>0</v>
      </c>
      <c r="H88" s="76"/>
      <c r="I88" s="75">
        <v>0</v>
      </c>
      <c r="J88" s="75">
        <v>0</v>
      </c>
      <c r="K88" s="75">
        <v>0</v>
      </c>
      <c r="L88" s="75">
        <v>0</v>
      </c>
      <c r="M88" s="75">
        <v>0</v>
      </c>
      <c r="N88" s="75">
        <v>0</v>
      </c>
      <c r="O88" s="75">
        <v>0</v>
      </c>
      <c r="P88" s="75">
        <v>0</v>
      </c>
      <c r="Q88" s="75">
        <v>0</v>
      </c>
      <c r="R88" s="75">
        <v>0</v>
      </c>
      <c r="S88" s="34">
        <v>0</v>
      </c>
    </row>
    <row r="89" spans="2:19" ht="23.25" customHeight="1">
      <c r="B89" s="53" t="s">
        <v>19</v>
      </c>
      <c r="C89" s="57">
        <v>0</v>
      </c>
      <c r="D89" s="57">
        <v>0</v>
      </c>
      <c r="E89" s="57">
        <v>0</v>
      </c>
      <c r="F89" s="57">
        <v>0</v>
      </c>
      <c r="G89" s="57">
        <v>0</v>
      </c>
      <c r="H89" s="61"/>
      <c r="I89" s="57">
        <v>0</v>
      </c>
      <c r="J89" s="57">
        <v>0</v>
      </c>
      <c r="K89" s="57">
        <v>0</v>
      </c>
      <c r="L89" s="57">
        <v>0</v>
      </c>
      <c r="M89" s="57">
        <v>0</v>
      </c>
      <c r="N89" s="60">
        <v>0</v>
      </c>
      <c r="O89" s="57">
        <v>0</v>
      </c>
      <c r="P89" s="57">
        <v>0</v>
      </c>
      <c r="Q89" s="57">
        <v>0</v>
      </c>
      <c r="R89" s="57">
        <v>0</v>
      </c>
      <c r="S89" s="57">
        <v>0</v>
      </c>
    </row>
    <row r="90" spans="2:19" ht="23.25" customHeight="1">
      <c r="B90" s="28" t="s">
        <v>33</v>
      </c>
      <c r="C90" s="46"/>
      <c r="D90" s="46"/>
      <c r="E90" s="29"/>
      <c r="F90" s="29"/>
      <c r="G90" s="29"/>
      <c r="H90" s="30"/>
      <c r="I90" s="29"/>
      <c r="J90" s="29"/>
      <c r="K90" s="29"/>
      <c r="L90" s="29"/>
      <c r="M90" s="29"/>
      <c r="N90" s="30"/>
      <c r="O90" s="29"/>
      <c r="P90" s="29"/>
      <c r="Q90" s="29"/>
      <c r="R90" s="29"/>
      <c r="S90" s="29"/>
    </row>
    <row r="91" spans="2:19" s="8" customFormat="1" ht="23.25" customHeight="1">
      <c r="B91" s="31" t="s">
        <v>16</v>
      </c>
      <c r="C91" s="31">
        <v>0</v>
      </c>
      <c r="D91" s="31"/>
      <c r="E91" s="31"/>
      <c r="F91" s="31">
        <v>0</v>
      </c>
      <c r="G91" s="31"/>
      <c r="H91" s="62"/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62">
        <v>0</v>
      </c>
      <c r="O91" s="31">
        <v>0</v>
      </c>
      <c r="P91" s="31">
        <v>0</v>
      </c>
      <c r="Q91" s="31">
        <v>0</v>
      </c>
      <c r="R91" s="31">
        <v>0</v>
      </c>
      <c r="S91" s="31">
        <v>0</v>
      </c>
    </row>
    <row r="92" spans="2:19" s="9" customFormat="1" ht="23.25" customHeight="1">
      <c r="B92" s="63" t="s">
        <v>21</v>
      </c>
      <c r="C92" s="64" t="s">
        <v>22</v>
      </c>
      <c r="D92" s="65">
        <v>0</v>
      </c>
      <c r="E92" s="65">
        <v>0</v>
      </c>
      <c r="F92" s="65">
        <v>0</v>
      </c>
      <c r="G92" s="65">
        <v>0</v>
      </c>
      <c r="H92" s="66"/>
      <c r="I92" s="64" t="s">
        <v>22</v>
      </c>
      <c r="J92" s="65">
        <v>0</v>
      </c>
      <c r="K92" s="65">
        <v>0</v>
      </c>
      <c r="L92" s="65">
        <v>0</v>
      </c>
      <c r="M92" s="65">
        <v>0</v>
      </c>
      <c r="N92" s="67">
        <v>0</v>
      </c>
      <c r="O92" s="64" t="s">
        <v>22</v>
      </c>
      <c r="P92" s="65">
        <v>0</v>
      </c>
      <c r="Q92" s="65">
        <v>0</v>
      </c>
      <c r="R92" s="65">
        <v>0</v>
      </c>
      <c r="S92" s="65">
        <v>0</v>
      </c>
    </row>
    <row r="93" spans="2:19" s="9" customFormat="1" ht="32.25" customHeight="1">
      <c r="B93" s="53" t="s">
        <v>23</v>
      </c>
      <c r="C93" s="54" t="s">
        <v>18</v>
      </c>
      <c r="D93" s="84">
        <v>0</v>
      </c>
      <c r="E93" s="84">
        <v>0</v>
      </c>
      <c r="F93" s="84">
        <v>0</v>
      </c>
      <c r="G93" s="84">
        <v>0</v>
      </c>
      <c r="H93" s="55"/>
      <c r="I93" s="54" t="s">
        <v>18</v>
      </c>
      <c r="J93" s="84">
        <v>0</v>
      </c>
      <c r="K93" s="84">
        <v>0</v>
      </c>
      <c r="L93" s="84">
        <v>0</v>
      </c>
      <c r="M93" s="84">
        <v>0</v>
      </c>
      <c r="N93" s="54">
        <v>0</v>
      </c>
      <c r="O93" s="54" t="s">
        <v>18</v>
      </c>
      <c r="P93" s="84">
        <v>0</v>
      </c>
      <c r="Q93" s="84">
        <v>0</v>
      </c>
      <c r="R93" s="84">
        <v>0</v>
      </c>
      <c r="S93" s="84">
        <v>0</v>
      </c>
    </row>
    <row r="94" spans="2:19" ht="27" customHeight="1">
      <c r="B94" s="28" t="s">
        <v>34</v>
      </c>
      <c r="C94" s="29"/>
      <c r="D94" s="29"/>
      <c r="E94" s="29"/>
      <c r="F94" s="29"/>
      <c r="G94" s="29"/>
      <c r="H94" s="30"/>
      <c r="I94" s="29"/>
      <c r="J94" s="29"/>
      <c r="K94" s="29"/>
      <c r="L94" s="29"/>
      <c r="M94" s="29"/>
      <c r="N94" s="30"/>
      <c r="O94" s="29"/>
      <c r="P94" s="29"/>
      <c r="Q94" s="29"/>
      <c r="R94" s="29"/>
      <c r="S94" s="29"/>
    </row>
    <row r="95" spans="2:19" s="7" customFormat="1" ht="27" customHeight="1">
      <c r="B95" s="31" t="s">
        <v>16</v>
      </c>
      <c r="C95" s="32">
        <f>C75+C91</f>
        <v>82000000</v>
      </c>
      <c r="D95" s="32"/>
      <c r="E95" s="32"/>
      <c r="F95" s="32"/>
      <c r="G95" s="32">
        <v>0</v>
      </c>
      <c r="H95" s="43"/>
      <c r="I95" s="32"/>
      <c r="J95" s="32">
        <v>0</v>
      </c>
      <c r="K95" s="32">
        <v>0</v>
      </c>
      <c r="L95" s="32">
        <v>0</v>
      </c>
      <c r="M95" s="32">
        <v>0</v>
      </c>
      <c r="N95" s="43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</row>
    <row r="96" spans="2:19" s="7" customFormat="1" ht="27" customHeight="1">
      <c r="B96" s="36" t="s">
        <v>35</v>
      </c>
      <c r="C96" s="32">
        <f>C95</f>
        <v>82000000</v>
      </c>
      <c r="D96" s="34">
        <v>0</v>
      </c>
      <c r="E96" s="34">
        <v>0</v>
      </c>
      <c r="F96" s="32">
        <f>C96+D96-E96</f>
        <v>82000000</v>
      </c>
      <c r="G96" s="34">
        <f aca="true" t="shared" si="1" ref="G96:S96">G92</f>
        <v>0</v>
      </c>
      <c r="H96" s="77"/>
      <c r="I96" s="34">
        <v>0</v>
      </c>
      <c r="J96" s="34">
        <f>J44</f>
        <v>0</v>
      </c>
      <c r="K96" s="34">
        <f>K44</f>
        <v>0</v>
      </c>
      <c r="L96" s="34">
        <f t="shared" si="1"/>
        <v>0</v>
      </c>
      <c r="M96" s="34">
        <f t="shared" si="1"/>
        <v>0</v>
      </c>
      <c r="N96" s="34">
        <f t="shared" si="1"/>
        <v>0</v>
      </c>
      <c r="O96" s="34" t="str">
        <f t="shared" si="1"/>
        <v>Х</v>
      </c>
      <c r="P96" s="34">
        <f t="shared" si="1"/>
        <v>0</v>
      </c>
      <c r="Q96" s="34">
        <f t="shared" si="1"/>
        <v>0</v>
      </c>
      <c r="R96" s="34">
        <f t="shared" si="1"/>
        <v>0</v>
      </c>
      <c r="S96" s="34">
        <f t="shared" si="1"/>
        <v>0</v>
      </c>
    </row>
    <row r="97" spans="2:19" s="7" customFormat="1" ht="27" customHeight="1">
      <c r="B97" s="36" t="s">
        <v>37</v>
      </c>
      <c r="C97" s="32">
        <v>82000000</v>
      </c>
      <c r="D97" s="34">
        <v>0</v>
      </c>
      <c r="E97" s="34">
        <v>0</v>
      </c>
      <c r="F97" s="32">
        <v>82000000</v>
      </c>
      <c r="G97" s="34">
        <v>0</v>
      </c>
      <c r="H97" s="77"/>
      <c r="I97" s="34">
        <v>0</v>
      </c>
      <c r="J97" s="34">
        <v>635852.46</v>
      </c>
      <c r="K97" s="34">
        <v>635852.46</v>
      </c>
      <c r="L97" s="34">
        <v>0</v>
      </c>
      <c r="M97" s="34">
        <v>0</v>
      </c>
      <c r="N97" s="34">
        <v>0</v>
      </c>
      <c r="O97" s="34" t="s">
        <v>18</v>
      </c>
      <c r="P97" s="34">
        <v>0</v>
      </c>
      <c r="Q97" s="34">
        <v>0</v>
      </c>
      <c r="R97" s="34">
        <v>0</v>
      </c>
      <c r="S97" s="34">
        <v>0</v>
      </c>
    </row>
    <row r="98" spans="2:19" s="7" customFormat="1" ht="27" customHeight="1">
      <c r="B98" s="36" t="s">
        <v>38</v>
      </c>
      <c r="C98" s="32">
        <v>82000000</v>
      </c>
      <c r="D98" s="34">
        <v>0</v>
      </c>
      <c r="E98" s="34">
        <v>0</v>
      </c>
      <c r="F98" s="32">
        <v>82000000</v>
      </c>
      <c r="G98" s="34">
        <v>0</v>
      </c>
      <c r="H98" s="77"/>
      <c r="I98" s="34">
        <v>0</v>
      </c>
      <c r="J98" s="34">
        <v>574318.36</v>
      </c>
      <c r="K98" s="34">
        <v>574318.36</v>
      </c>
      <c r="L98" s="34">
        <v>0</v>
      </c>
      <c r="M98" s="34">
        <v>0</v>
      </c>
      <c r="N98" s="34">
        <v>0</v>
      </c>
      <c r="O98" s="34" t="s">
        <v>18</v>
      </c>
      <c r="P98" s="34">
        <v>0</v>
      </c>
      <c r="Q98" s="34">
        <v>0</v>
      </c>
      <c r="R98" s="34">
        <v>0</v>
      </c>
      <c r="S98" s="34">
        <v>0</v>
      </c>
    </row>
    <row r="99" spans="2:19" s="7" customFormat="1" ht="27" customHeight="1">
      <c r="B99" s="36" t="s">
        <v>43</v>
      </c>
      <c r="C99" s="32">
        <v>82000000</v>
      </c>
      <c r="D99" s="32">
        <v>5000000</v>
      </c>
      <c r="E99" s="32">
        <v>0</v>
      </c>
      <c r="F99" s="32">
        <v>87000000</v>
      </c>
      <c r="G99" s="34">
        <v>0</v>
      </c>
      <c r="H99" s="77"/>
      <c r="I99" s="34">
        <v>0</v>
      </c>
      <c r="J99" s="34">
        <v>635852.46</v>
      </c>
      <c r="K99" s="34">
        <v>635852.46</v>
      </c>
      <c r="L99" s="34">
        <v>0</v>
      </c>
      <c r="M99" s="34">
        <v>0</v>
      </c>
      <c r="N99" s="34">
        <v>0</v>
      </c>
      <c r="O99" s="34" t="s">
        <v>18</v>
      </c>
      <c r="P99" s="34">
        <v>0</v>
      </c>
      <c r="Q99" s="34">
        <v>0</v>
      </c>
      <c r="R99" s="34">
        <v>0</v>
      </c>
      <c r="S99" s="34">
        <v>0</v>
      </c>
    </row>
    <row r="100" spans="2:19" s="7" customFormat="1" ht="27" customHeight="1">
      <c r="B100" s="36" t="s">
        <v>44</v>
      </c>
      <c r="C100" s="32">
        <v>87000000</v>
      </c>
      <c r="D100" s="32">
        <v>30000000</v>
      </c>
      <c r="E100" s="32">
        <v>30000000</v>
      </c>
      <c r="F100" s="32">
        <v>87000000</v>
      </c>
      <c r="G100" s="34">
        <v>0</v>
      </c>
      <c r="H100" s="77"/>
      <c r="I100" s="34">
        <v>0</v>
      </c>
      <c r="J100" s="34">
        <v>893980.24</v>
      </c>
      <c r="K100" s="34">
        <v>893980.24</v>
      </c>
      <c r="L100" s="34">
        <v>0</v>
      </c>
      <c r="M100" s="34">
        <v>0</v>
      </c>
      <c r="N100" s="34">
        <v>0</v>
      </c>
      <c r="O100" s="34" t="s">
        <v>18</v>
      </c>
      <c r="P100" s="34">
        <v>0</v>
      </c>
      <c r="Q100" s="34">
        <v>0</v>
      </c>
      <c r="R100" s="34">
        <v>0</v>
      </c>
      <c r="S100" s="34">
        <v>0</v>
      </c>
    </row>
    <row r="101" spans="2:19" s="7" customFormat="1" ht="27" customHeight="1">
      <c r="B101" s="44" t="s">
        <v>19</v>
      </c>
      <c r="C101" s="32" t="s">
        <v>18</v>
      </c>
      <c r="D101" s="32">
        <v>35000000</v>
      </c>
      <c r="E101" s="32">
        <f>E81</f>
        <v>30000000</v>
      </c>
      <c r="F101" s="32">
        <f>F81</f>
        <v>87000000</v>
      </c>
      <c r="G101" s="32">
        <f>G96</f>
        <v>0</v>
      </c>
      <c r="H101" s="32"/>
      <c r="I101" s="32">
        <f>I96</f>
        <v>0</v>
      </c>
      <c r="J101" s="78">
        <f>J49</f>
        <v>2740003.52</v>
      </c>
      <c r="K101" s="78">
        <f>K49</f>
        <v>2740003.52</v>
      </c>
      <c r="L101" s="32">
        <f aca="true" t="shared" si="2" ref="L101:S101">L96</f>
        <v>0</v>
      </c>
      <c r="M101" s="32">
        <f t="shared" si="2"/>
        <v>0</v>
      </c>
      <c r="N101" s="32">
        <f t="shared" si="2"/>
        <v>0</v>
      </c>
      <c r="O101" s="32" t="str">
        <f t="shared" si="2"/>
        <v>Х</v>
      </c>
      <c r="P101" s="32">
        <f t="shared" si="2"/>
        <v>0</v>
      </c>
      <c r="Q101" s="32">
        <v>0</v>
      </c>
      <c r="R101" s="32">
        <f t="shared" si="2"/>
        <v>0</v>
      </c>
      <c r="S101" s="32">
        <f t="shared" si="2"/>
        <v>0</v>
      </c>
    </row>
    <row r="102" spans="2:19" s="10" customFormat="1" ht="30" customHeight="1">
      <c r="B102" s="53" t="s">
        <v>23</v>
      </c>
      <c r="C102" s="54" t="s">
        <v>18</v>
      </c>
      <c r="D102" s="54">
        <v>0</v>
      </c>
      <c r="E102" s="54">
        <v>0</v>
      </c>
      <c r="F102" s="54">
        <v>0</v>
      </c>
      <c r="G102" s="54">
        <v>0</v>
      </c>
      <c r="H102" s="55"/>
      <c r="I102" s="54" t="s">
        <v>18</v>
      </c>
      <c r="J102" s="54">
        <v>0</v>
      </c>
      <c r="K102" s="54">
        <v>0</v>
      </c>
      <c r="L102" s="54">
        <v>0</v>
      </c>
      <c r="M102" s="54">
        <v>0</v>
      </c>
      <c r="N102" s="54">
        <v>0</v>
      </c>
      <c r="O102" s="54" t="s">
        <v>18</v>
      </c>
      <c r="P102" s="54">
        <v>0</v>
      </c>
      <c r="Q102" s="54">
        <v>0</v>
      </c>
      <c r="R102" s="54">
        <v>0</v>
      </c>
      <c r="S102" s="54">
        <v>0</v>
      </c>
    </row>
    <row r="103" spans="2:19" s="10" customFormat="1" ht="23.25" customHeight="1">
      <c r="B103" s="68"/>
      <c r="C103" s="69"/>
      <c r="D103" s="69"/>
      <c r="E103" s="69"/>
      <c r="F103" s="70"/>
      <c r="G103" s="69"/>
      <c r="H103" s="69"/>
      <c r="I103" s="69"/>
      <c r="J103" s="69"/>
      <c r="K103" s="69"/>
      <c r="L103" s="69"/>
      <c r="M103" s="69"/>
      <c r="N103" s="71"/>
      <c r="O103" s="69"/>
      <c r="P103" s="69"/>
      <c r="Q103" s="69"/>
      <c r="R103" s="69"/>
      <c r="S103" s="69"/>
    </row>
    <row r="104" spans="2:19" s="9" customFormat="1" ht="13.5" customHeight="1">
      <c r="B104" s="85" t="s">
        <v>39</v>
      </c>
      <c r="C104" s="72"/>
      <c r="D104" s="100" t="s">
        <v>40</v>
      </c>
      <c r="E104" s="100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3"/>
    </row>
    <row r="105" spans="2:19" s="9" customFormat="1" ht="18" customHeight="1">
      <c r="B105" s="102" t="s">
        <v>41</v>
      </c>
      <c r="C105" s="102"/>
      <c r="D105" s="102"/>
      <c r="E105" s="102"/>
      <c r="F105" s="102"/>
      <c r="G105" s="102"/>
      <c r="H105" s="102"/>
      <c r="I105" s="102"/>
      <c r="J105" s="73"/>
      <c r="K105" s="73"/>
      <c r="L105" s="73"/>
      <c r="M105" s="73"/>
      <c r="N105" s="74"/>
      <c r="O105" s="73"/>
      <c r="P105" s="73"/>
      <c r="Q105" s="73"/>
      <c r="R105" s="73"/>
      <c r="S105" s="73"/>
    </row>
    <row r="106" spans="2:19" s="4" customFormat="1" ht="45.75" customHeight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</row>
    <row r="107" spans="8:14" s="4" customFormat="1" ht="23.25" customHeight="1">
      <c r="H107" s="2"/>
      <c r="N107" s="1"/>
    </row>
    <row r="108" spans="8:14" s="4" customFormat="1" ht="23.25" customHeight="1">
      <c r="H108" s="2"/>
      <c r="N108" s="1"/>
    </row>
    <row r="109" spans="8:14" s="4" customFormat="1" ht="23.25" customHeight="1">
      <c r="H109" s="2"/>
      <c r="N109" s="1"/>
    </row>
    <row r="110" spans="8:14" s="4" customFormat="1" ht="23.25" customHeight="1">
      <c r="H110" s="2"/>
      <c r="N110" s="1"/>
    </row>
    <row r="111" ht="23.25" customHeight="1"/>
    <row r="112" ht="23.25" customHeight="1"/>
    <row r="113" ht="23.25" customHeight="1"/>
    <row r="114" ht="409.5" customHeight="1" hidden="1"/>
    <row r="115" ht="11.25" customHeight="1"/>
    <row r="116" ht="12.75" customHeight="1"/>
    <row r="117" spans="2:19" ht="12.75" customHeight="1">
      <c r="B117" s="11"/>
      <c r="C117" s="11"/>
      <c r="D117" s="11"/>
      <c r="E117" s="11"/>
      <c r="F117" s="11"/>
      <c r="G117" s="11"/>
      <c r="H117" s="12"/>
      <c r="I117" s="11"/>
      <c r="J117" s="11"/>
      <c r="K117" s="11"/>
      <c r="L117" s="11"/>
      <c r="M117" s="11"/>
      <c r="N117" s="13"/>
      <c r="O117" s="11"/>
      <c r="P117" s="11"/>
      <c r="Q117" s="11"/>
      <c r="R117" s="11"/>
      <c r="S117" s="11"/>
    </row>
    <row r="118" spans="2:19" ht="12.75" customHeight="1">
      <c r="B118" s="11"/>
      <c r="C118" s="12"/>
      <c r="D118" s="11"/>
      <c r="E118" s="11"/>
      <c r="F118" s="11"/>
      <c r="G118" s="11"/>
      <c r="H118" s="12"/>
      <c r="I118" s="11"/>
      <c r="J118" s="11"/>
      <c r="K118" s="11"/>
      <c r="L118" s="11"/>
      <c r="M118" s="11"/>
      <c r="N118" s="13"/>
      <c r="O118" s="11"/>
      <c r="P118" s="11"/>
      <c r="Q118" s="11"/>
      <c r="R118" s="11"/>
      <c r="S118" s="11"/>
    </row>
  </sheetData>
  <sheetProtection/>
  <mergeCells count="10">
    <mergeCell ref="H1:M1"/>
    <mergeCell ref="H4:M4"/>
    <mergeCell ref="J3:K3"/>
    <mergeCell ref="H2:M2"/>
    <mergeCell ref="D104:E104"/>
    <mergeCell ref="B106:S106"/>
    <mergeCell ref="B105:I105"/>
    <mergeCell ref="C4:G4"/>
    <mergeCell ref="B4:B5"/>
    <mergeCell ref="B7:E7"/>
  </mergeCells>
  <printOptions/>
  <pageMargins left="0.03937007874015748" right="0.03937007874015748" top="0.3937007874015748" bottom="0.1968503937007874" header="0.5118110236220472" footer="0.3937007874015748"/>
  <pageSetup fitToHeight="4" horizontalDpi="600" verticalDpi="600" orientation="landscape" paperSize="9" scale="55" r:id="rId1"/>
  <rowBreaks count="1" manualBreakCount="1">
    <brk id="44" min="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goroduglich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makarina</dc:creator>
  <cp:keywords/>
  <dc:description/>
  <cp:lastModifiedBy>Шумакова С.А.</cp:lastModifiedBy>
  <cp:lastPrinted>2019-06-04T06:15:29Z</cp:lastPrinted>
  <dcterms:created xsi:type="dcterms:W3CDTF">2010-10-04T10:20:09Z</dcterms:created>
  <dcterms:modified xsi:type="dcterms:W3CDTF">2019-06-04T06:15:40Z</dcterms:modified>
  <cp:category/>
  <cp:version/>
  <cp:contentType/>
  <cp:contentStatus/>
</cp:coreProperties>
</file>