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240" windowWidth="16200" windowHeight="11730" activeTab="0"/>
  </bookViews>
  <sheets>
    <sheet name="Долговая книга_1" sheetId="1" r:id="rId1"/>
  </sheets>
  <definedNames>
    <definedName name="_xlnm.Print_Titles" localSheetId="0">'Долговая книга_1'!$4:$6</definedName>
    <definedName name="_xlnm.Print_Area" localSheetId="0">'Долговая книга_1'!$B$1:$U$112</definedName>
  </definedNames>
  <calcPr fullCalcOnLoad="1"/>
</workbook>
</file>

<file path=xl/sharedStrings.xml><?xml version="1.0" encoding="utf-8"?>
<sst xmlns="http://schemas.openxmlformats.org/spreadsheetml/2006/main" count="154" uniqueCount="53">
  <si>
    <t>Муниципальная долговая книга</t>
  </si>
  <si>
    <t>городского поселения Углич</t>
  </si>
  <si>
    <t>Месяц</t>
  </si>
  <si>
    <t>Сумма основного долга</t>
  </si>
  <si>
    <t xml:space="preserve">                                       Проценты за пользование кредитом</t>
  </si>
  <si>
    <t>Пени, штрафы за пользование кредитом</t>
  </si>
  <si>
    <t>Остаток на начало месяца</t>
  </si>
  <si>
    <t>Получено</t>
  </si>
  <si>
    <t>Погашено</t>
  </si>
  <si>
    <t>Остаток на конец месяца</t>
  </si>
  <si>
    <t>Курсовая                                                                                                                                        разница</t>
  </si>
  <si>
    <t>Ставка %</t>
  </si>
  <si>
    <t>Начислено</t>
  </si>
  <si>
    <t>Уплачено</t>
  </si>
  <si>
    <t>Ставка пени</t>
  </si>
  <si>
    <t>I.   Кредиты банков</t>
  </si>
  <si>
    <t>На начало года</t>
  </si>
  <si>
    <t/>
  </si>
  <si>
    <t>х</t>
  </si>
  <si>
    <t>ИТОГО</t>
  </si>
  <si>
    <t>Итого по кредитам банков</t>
  </si>
  <si>
    <t>Итого:</t>
  </si>
  <si>
    <t>Х</t>
  </si>
  <si>
    <t>Просроченная задолженность</t>
  </si>
  <si>
    <t xml:space="preserve">II. Бюджетные  кредиты </t>
  </si>
  <si>
    <t>Договор №_________ от __________  кредитор: ___________   Дата погашения:   ______________  Вид обеспечения: _________</t>
  </si>
  <si>
    <t>Итого по бюджетным  кредитам</t>
  </si>
  <si>
    <t>III. Ценные бумаги</t>
  </si>
  <si>
    <t>Выпуск №____________от_____________Банк-агент ______________ Вид обеспечения_________________</t>
  </si>
  <si>
    <t>Итого по ценным бумагам</t>
  </si>
  <si>
    <t>IV.  ВСЕГО  ПРЯМОЙ  ДОЛГ</t>
  </si>
  <si>
    <t>V. Гарантии</t>
  </si>
  <si>
    <t>Гарантия №_____ от_______ Договор№________ от___________ Кредитор____________Дата погашения____________ Вид обеспечения___________</t>
  </si>
  <si>
    <t>Итого по гарантиям</t>
  </si>
  <si>
    <t>VI.  ВСЕГО МУНИЦИПАЛЬНЫЙ ДОЛГ:</t>
  </si>
  <si>
    <t>январь</t>
  </si>
  <si>
    <t>Итого</t>
  </si>
  <si>
    <t>февраль</t>
  </si>
  <si>
    <t>март</t>
  </si>
  <si>
    <t>Исполнитель</t>
  </si>
  <si>
    <t>Шумакова С.А.</t>
  </si>
  <si>
    <t>тел. (48532) 2-05-50</t>
  </si>
  <si>
    <t xml:space="preserve">Договор № 0017/0/16192 от 17.06.2016   кредитор: ПАО "Сбербанк России" Дата погашения: 16.06.2017г.  Без обеспечения </t>
  </si>
  <si>
    <t xml:space="preserve">Договор № 0017/0/16223 от 15.07.2016   кредитор: ПАО "Сбербанк России" Дата погашения: 14.07.2017г.  Без обеспечения </t>
  </si>
  <si>
    <t>на начало года</t>
  </si>
  <si>
    <t xml:space="preserve">Договор № 0017/0/16341 от 22.11.2016   кредитор: ПАО "Сбербанк России" Дата погашения: 21.11.2018г.  Без обеспечения </t>
  </si>
  <si>
    <t>апрель</t>
  </si>
  <si>
    <t>апель</t>
  </si>
  <si>
    <t>май</t>
  </si>
  <si>
    <t xml:space="preserve">Договор № 0017/0/17216 от 05.06.2017   кредитор: ПАО "Сбербанк России" Дата погашения: 04.05.2019г.  Без обеспечения </t>
  </si>
  <si>
    <t>июнь</t>
  </si>
  <si>
    <t xml:space="preserve"> </t>
  </si>
  <si>
    <t>на 01.07.2017г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</si>
</sst>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dd/mm/yy;@"/>
    <numFmt numFmtId="188" formatCode="mmm/yyyy"/>
    <numFmt numFmtId="189" formatCode="0.0000"/>
    <numFmt numFmtId="190" formatCode="0.000"/>
    <numFmt numFmtId="191" formatCode="0.0000%"/>
    <numFmt numFmtId="192" formatCode="0.000%"/>
    <numFmt numFmtId="193" formatCode="#,##0.000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4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2" fontId="0" fillId="33" borderId="0" xfId="0" applyNumberFormat="1" applyFont="1" applyFill="1" applyBorder="1" applyAlignment="1">
      <alignment/>
    </xf>
    <xf numFmtId="2" fontId="1" fillId="33" borderId="0" xfId="0" applyNumberFormat="1" applyFont="1" applyFill="1" applyBorder="1" applyAlignment="1">
      <alignment/>
    </xf>
    <xf numFmtId="0" fontId="0" fillId="0" borderId="0" xfId="0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4" fontId="7" fillId="0" borderId="0" xfId="0" applyNumberFormat="1" applyFont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" wrapText="1"/>
      <protection hidden="1"/>
    </xf>
    <xf numFmtId="1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"/>
      <protection hidden="1"/>
    </xf>
    <xf numFmtId="3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11" xfId="0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2" fontId="8" fillId="0" borderId="10" xfId="0" applyNumberFormat="1" applyFont="1" applyFill="1" applyBorder="1" applyAlignment="1" applyProtection="1">
      <alignment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9" fontId="7" fillId="0" borderId="10" xfId="0" applyNumberFormat="1" applyFont="1" applyFill="1" applyBorder="1" applyAlignment="1" applyProtection="1">
      <alignment horizontal="right" wrapText="1"/>
      <protection hidden="1"/>
    </xf>
    <xf numFmtId="14" fontId="7" fillId="0" borderId="10" xfId="0" applyNumberFormat="1" applyFont="1" applyFill="1" applyBorder="1" applyAlignment="1" applyProtection="1">
      <alignment horizontal="left" vertical="center" wrapText="1"/>
      <protection hidden="1"/>
    </xf>
    <xf numFmtId="9" fontId="8" fillId="0" borderId="10" xfId="0" applyNumberFormat="1" applyFont="1" applyFill="1" applyBorder="1" applyAlignment="1" applyProtection="1">
      <alignment horizontal="right" wrapText="1"/>
      <protection hidden="1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1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 horizontal="right"/>
    </xf>
    <xf numFmtId="1" fontId="8" fillId="0" borderId="10" xfId="0" applyNumberFormat="1" applyFont="1" applyFill="1" applyBorder="1" applyAlignment="1" applyProtection="1">
      <alignment horizontal="right"/>
      <protection hidden="1"/>
    </xf>
    <xf numFmtId="1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>
      <alignment/>
    </xf>
    <xf numFmtId="2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Fill="1" applyBorder="1" applyAlignment="1" applyProtection="1">
      <alignment horizontal="right"/>
      <protection hidden="1"/>
    </xf>
    <xf numFmtId="4" fontId="8" fillId="0" borderId="12" xfId="0" applyNumberFormat="1" applyFont="1" applyFill="1" applyBorder="1" applyAlignment="1" applyProtection="1">
      <alignment horizontal="right"/>
      <protection hidden="1"/>
    </xf>
    <xf numFmtId="4" fontId="7" fillId="0" borderId="13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1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 applyProtection="1">
      <alignment horizontal="left" vertical="center" wrapText="1"/>
      <protection hidden="1"/>
    </xf>
    <xf numFmtId="4" fontId="7" fillId="0" borderId="10" xfId="0" applyNumberFormat="1" applyFont="1" applyBorder="1" applyAlignment="1" applyProtection="1">
      <alignment horizontal="right" wrapText="1"/>
      <protection hidden="1"/>
    </xf>
    <xf numFmtId="9" fontId="7" fillId="0" borderId="10" xfId="0" applyNumberFormat="1" applyFont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 applyProtection="1">
      <alignment wrapText="1"/>
      <protection hidden="1"/>
    </xf>
    <xf numFmtId="2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Border="1" applyAlignment="1" applyProtection="1">
      <alignment horizontal="right"/>
      <protection hidden="1"/>
    </xf>
    <xf numFmtId="2" fontId="8" fillId="0" borderId="10" xfId="0" applyNumberFormat="1" applyFont="1" applyBorder="1" applyAlignment="1" applyProtection="1">
      <alignment horizontal="right"/>
      <protection hidden="1"/>
    </xf>
    <xf numFmtId="1" fontId="8" fillId="0" borderId="10" xfId="0" applyNumberFormat="1" applyFont="1" applyBorder="1" applyAlignment="1" applyProtection="1">
      <alignment horizontal="right" wrapText="1"/>
      <protection hidden="1"/>
    </xf>
    <xf numFmtId="9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Fill="1" applyBorder="1" applyAlignment="1" applyProtection="1">
      <alignment wrapText="1"/>
      <protection hidden="1"/>
    </xf>
    <xf numFmtId="2" fontId="8" fillId="0" borderId="10" xfId="0" applyNumberFormat="1" applyFont="1" applyBorder="1" applyAlignment="1">
      <alignment/>
    </xf>
    <xf numFmtId="2" fontId="8" fillId="33" borderId="10" xfId="0" applyNumberFormat="1" applyFont="1" applyFill="1" applyBorder="1" applyAlignment="1" applyProtection="1">
      <alignment horizontal="right" wrapText="1"/>
      <protection hidden="1"/>
    </xf>
    <xf numFmtId="2" fontId="8" fillId="33" borderId="10" xfId="0" applyNumberFormat="1" applyFont="1" applyFill="1" applyBorder="1" applyAlignment="1" applyProtection="1">
      <alignment wrapText="1"/>
      <protection hidden="1"/>
    </xf>
    <xf numFmtId="9" fontId="8" fillId="0" borderId="10" xfId="0" applyNumberFormat="1" applyFont="1" applyFill="1" applyBorder="1" applyAlignment="1" applyProtection="1">
      <alignment wrapText="1"/>
      <protection hidden="1"/>
    </xf>
    <xf numFmtId="1" fontId="7" fillId="33" borderId="10" xfId="0" applyNumberFormat="1" applyFont="1" applyFill="1" applyBorder="1" applyAlignment="1" applyProtection="1">
      <alignment wrapText="1"/>
      <protection hidden="1"/>
    </xf>
    <xf numFmtId="2" fontId="8" fillId="0" borderId="0" xfId="0" applyNumberFormat="1" applyFont="1" applyBorder="1" applyAlignment="1">
      <alignment/>
    </xf>
    <xf numFmtId="4" fontId="8" fillId="33" borderId="0" xfId="0" applyNumberFormat="1" applyFont="1" applyFill="1" applyBorder="1" applyAlignment="1" applyProtection="1">
      <alignment horizontal="right" wrapText="1"/>
      <protection hidden="1"/>
    </xf>
    <xf numFmtId="4" fontId="8" fillId="0" borderId="0" xfId="0" applyNumberFormat="1" applyFont="1" applyFill="1" applyBorder="1" applyAlignment="1" applyProtection="1">
      <alignment horizontal="right" wrapText="1"/>
      <protection hidden="1"/>
    </xf>
    <xf numFmtId="1" fontId="8" fillId="33" borderId="0" xfId="0" applyNumberFormat="1" applyFont="1" applyFill="1" applyBorder="1" applyAlignment="1" applyProtection="1">
      <alignment horizontal="right" wrapText="1"/>
      <protection hidden="1"/>
    </xf>
    <xf numFmtId="2" fontId="8" fillId="33" borderId="0" xfId="0" applyNumberFormat="1" applyFont="1" applyFill="1" applyBorder="1" applyAlignment="1" applyProtection="1">
      <alignment vertical="center" wrapText="1"/>
      <protection hidden="1"/>
    </xf>
    <xf numFmtId="2" fontId="8" fillId="33" borderId="0" xfId="0" applyNumberFormat="1" applyFont="1" applyFill="1" applyBorder="1" applyAlignment="1" applyProtection="1">
      <alignment wrapText="1"/>
      <protection hidden="1"/>
    </xf>
    <xf numFmtId="1" fontId="8" fillId="33" borderId="0" xfId="0" applyNumberFormat="1" applyFont="1" applyFill="1" applyBorder="1" applyAlignment="1" applyProtection="1">
      <alignment wrapText="1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2" fontId="7" fillId="0" borderId="10" xfId="0" applyNumberFormat="1" applyFont="1" applyFill="1" applyBorder="1" applyAlignment="1" applyProtection="1">
      <alignment wrapText="1"/>
      <protection hidden="1"/>
    </xf>
    <xf numFmtId="2" fontId="0" fillId="34" borderId="0" xfId="0" applyNumberFormat="1" applyFill="1" applyAlignment="1">
      <alignment/>
    </xf>
    <xf numFmtId="4" fontId="8" fillId="0" borderId="10" xfId="0" applyNumberFormat="1" applyFont="1" applyBorder="1" applyAlignment="1">
      <alignment horizontal="right"/>
    </xf>
    <xf numFmtId="190" fontId="7" fillId="0" borderId="10" xfId="0" applyNumberFormat="1" applyFont="1" applyBorder="1" applyAlignment="1">
      <alignment/>
    </xf>
    <xf numFmtId="192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Border="1" applyAlignment="1" applyProtection="1">
      <alignment horizontal="right" wrapText="1"/>
      <protection hidden="1"/>
    </xf>
    <xf numFmtId="2" fontId="7" fillId="0" borderId="0" xfId="0" applyNumberFormat="1" applyFont="1" applyBorder="1" applyAlignment="1">
      <alignment/>
    </xf>
    <xf numFmtId="14" fontId="7" fillId="0" borderId="14" xfId="0" applyNumberFormat="1" applyFont="1" applyFill="1" applyBorder="1" applyAlignment="1" applyProtection="1">
      <alignment horizontal="left"/>
      <protection hidden="1"/>
    </xf>
    <xf numFmtId="14" fontId="8" fillId="0" borderId="14" xfId="0" applyNumberFormat="1" applyFont="1" applyFill="1" applyBorder="1" applyAlignment="1" applyProtection="1">
      <alignment horizontal="left"/>
      <protection hidden="1"/>
    </xf>
    <xf numFmtId="191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Border="1" applyAlignment="1">
      <alignment/>
    </xf>
    <xf numFmtId="4" fontId="7" fillId="0" borderId="15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/>
    </xf>
    <xf numFmtId="4" fontId="7" fillId="0" borderId="0" xfId="0" applyNumberFormat="1" applyFont="1" applyFill="1" applyBorder="1" applyAlignment="1" applyProtection="1">
      <alignment horizontal="right" wrapText="1"/>
      <protection hidden="1"/>
    </xf>
    <xf numFmtId="0" fontId="8" fillId="0" borderId="0" xfId="0" applyFont="1" applyAlignment="1">
      <alignment horizontal="center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0" xfId="0" applyNumberFormat="1" applyFont="1" applyAlignment="1">
      <alignment horizontal="center"/>
    </xf>
    <xf numFmtId="2" fontId="7" fillId="33" borderId="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0" xfId="0" applyNumberFormat="1" applyFont="1" applyAlignment="1">
      <alignment horizontal="left" vertical="center"/>
    </xf>
    <xf numFmtId="2" fontId="7" fillId="0" borderId="0" xfId="0" applyNumberFormat="1" applyFont="1" applyBorder="1" applyAlignment="1">
      <alignment horizontal="left"/>
    </xf>
    <xf numFmtId="0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6" xfId="0" applyNumberFormat="1" applyFont="1" applyFill="1" applyBorder="1" applyAlignment="1" applyProtection="1">
      <alignment horizontal="left"/>
      <protection hidden="1"/>
    </xf>
    <xf numFmtId="0" fontId="8" fillId="0" borderId="17" xfId="0" applyNumberFormat="1" applyFont="1" applyFill="1" applyBorder="1" applyAlignment="1" applyProtection="1">
      <alignment horizontal="left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125"/>
  <sheetViews>
    <sheetView tabSelected="1" view="pageBreakPreview" zoomScaleNormal="75" zoomScaleSheetLayoutView="100" zoomScalePageLayoutView="0" workbookViewId="0" topLeftCell="A1">
      <pane xSplit="2" ySplit="7" topLeftCell="C10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F53" sqref="F53"/>
    </sheetView>
  </sheetViews>
  <sheetFormatPr defaultColWidth="9.140625" defaultRowHeight="12.75"/>
  <cols>
    <col min="1" max="1" width="9.140625" style="0" hidden="1" customWidth="1"/>
    <col min="2" max="2" width="25.7109375" style="0" customWidth="1"/>
    <col min="3" max="4" width="18.8515625" style="0" customWidth="1"/>
    <col min="5" max="5" width="18.00390625" style="0" customWidth="1"/>
    <col min="6" max="6" width="17.28125" style="0" customWidth="1"/>
    <col min="7" max="7" width="16.140625" style="0" customWidth="1"/>
    <col min="8" max="8" width="12.00390625" style="2" customWidth="1"/>
    <col min="9" max="9" width="14.7109375" style="0" customWidth="1"/>
    <col min="10" max="10" width="15.28125" style="0" customWidth="1"/>
    <col min="11" max="11" width="15.7109375" style="0" customWidth="1"/>
    <col min="12" max="13" width="11.421875" style="0" customWidth="1"/>
    <col min="14" max="14" width="8.140625" style="1" customWidth="1"/>
    <col min="15" max="15" width="11.421875" style="0" customWidth="1"/>
    <col min="16" max="16" width="12.421875" style="0" customWidth="1"/>
    <col min="17" max="17" width="11.421875" style="0" customWidth="1"/>
    <col min="18" max="18" width="9.28125" style="0" customWidth="1"/>
    <col min="19" max="19" width="12.00390625" style="0" customWidth="1"/>
    <col min="20" max="20" width="0.13671875" style="0" customWidth="1"/>
    <col min="21" max="21" width="9.140625" style="0" hidden="1" customWidth="1"/>
  </cols>
  <sheetData>
    <row r="1" spans="2:19" ht="15">
      <c r="B1" s="14"/>
      <c r="C1" s="14"/>
      <c r="D1" s="14"/>
      <c r="E1" s="14"/>
      <c r="F1" s="14"/>
      <c r="G1" s="14"/>
      <c r="H1" s="94" t="s">
        <v>0</v>
      </c>
      <c r="I1" s="94"/>
      <c r="J1" s="94"/>
      <c r="K1" s="94"/>
      <c r="L1" s="94"/>
      <c r="M1" s="94"/>
      <c r="N1" s="15"/>
      <c r="O1" s="14"/>
      <c r="P1" s="14"/>
      <c r="Q1" s="14"/>
      <c r="R1" s="16"/>
      <c r="S1" s="16"/>
    </row>
    <row r="2" spans="2:19" ht="15">
      <c r="B2" s="14"/>
      <c r="C2" s="14"/>
      <c r="D2" s="14"/>
      <c r="E2" s="14"/>
      <c r="F2" s="14"/>
      <c r="G2" s="14"/>
      <c r="H2" s="96" t="s">
        <v>1</v>
      </c>
      <c r="I2" s="96"/>
      <c r="J2" s="96"/>
      <c r="K2" s="96"/>
      <c r="L2" s="96"/>
      <c r="M2" s="96"/>
      <c r="N2" s="15"/>
      <c r="O2" s="14"/>
      <c r="P2" s="14"/>
      <c r="Q2" s="14"/>
      <c r="R2" s="16"/>
      <c r="S2" s="16"/>
    </row>
    <row r="3" spans="2:19" ht="24.75" customHeight="1">
      <c r="B3" s="14"/>
      <c r="C3" s="14"/>
      <c r="D3" s="14"/>
      <c r="E3" s="14"/>
      <c r="F3" s="14"/>
      <c r="G3" s="14"/>
      <c r="H3" s="17"/>
      <c r="I3" s="14"/>
      <c r="J3" s="94" t="s">
        <v>52</v>
      </c>
      <c r="K3" s="94"/>
      <c r="L3" s="14"/>
      <c r="M3" s="14"/>
      <c r="N3" s="15"/>
      <c r="O3" s="14"/>
      <c r="P3" s="14"/>
      <c r="Q3" s="14"/>
      <c r="R3" s="16"/>
      <c r="S3" s="16"/>
    </row>
    <row r="4" spans="2:19" ht="18" customHeight="1">
      <c r="B4" s="101" t="s">
        <v>2</v>
      </c>
      <c r="C4" s="100" t="s">
        <v>3</v>
      </c>
      <c r="D4" s="100"/>
      <c r="E4" s="100"/>
      <c r="F4" s="100"/>
      <c r="G4" s="100"/>
      <c r="H4" s="95" t="s">
        <v>4</v>
      </c>
      <c r="I4" s="95"/>
      <c r="J4" s="95"/>
      <c r="K4" s="95"/>
      <c r="L4" s="95"/>
      <c r="M4" s="95"/>
      <c r="N4" s="20"/>
      <c r="O4" s="21" t="s">
        <v>5</v>
      </c>
      <c r="P4" s="21"/>
      <c r="Q4" s="21"/>
      <c r="R4" s="21"/>
      <c r="S4" s="21"/>
    </row>
    <row r="5" spans="2:19" ht="45" customHeight="1">
      <c r="B5" s="101"/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6" t="s">
        <v>11</v>
      </c>
      <c r="I5" s="22" t="s">
        <v>6</v>
      </c>
      <c r="J5" s="18" t="s">
        <v>12</v>
      </c>
      <c r="K5" s="18" t="s">
        <v>13</v>
      </c>
      <c r="L5" s="22" t="s">
        <v>9</v>
      </c>
      <c r="M5" s="22" t="s">
        <v>10</v>
      </c>
      <c r="N5" s="23" t="s">
        <v>14</v>
      </c>
      <c r="O5" s="22" t="s">
        <v>6</v>
      </c>
      <c r="P5" s="18" t="s">
        <v>12</v>
      </c>
      <c r="Q5" s="18" t="s">
        <v>13</v>
      </c>
      <c r="R5" s="18" t="s">
        <v>9</v>
      </c>
      <c r="S5" s="18" t="s">
        <v>10</v>
      </c>
    </row>
    <row r="6" spans="2:19" ht="12" customHeight="1">
      <c r="B6" s="19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24">
        <v>9</v>
      </c>
      <c r="K6" s="24">
        <v>10</v>
      </c>
      <c r="L6" s="24">
        <v>11</v>
      </c>
      <c r="M6" s="24">
        <v>12</v>
      </c>
      <c r="N6" s="25">
        <v>13</v>
      </c>
      <c r="O6" s="19">
        <v>14</v>
      </c>
      <c r="P6" s="24">
        <v>15</v>
      </c>
      <c r="Q6" s="24">
        <v>16</v>
      </c>
      <c r="R6" s="24">
        <v>17</v>
      </c>
      <c r="S6" s="24">
        <v>18</v>
      </c>
    </row>
    <row r="7" spans="2:19" ht="21" customHeight="1">
      <c r="B7" s="102" t="s">
        <v>15</v>
      </c>
      <c r="C7" s="103"/>
      <c r="D7" s="103"/>
      <c r="E7" s="103"/>
      <c r="F7" s="26"/>
      <c r="G7" s="26"/>
      <c r="H7" s="27"/>
      <c r="I7" s="26"/>
      <c r="J7" s="26"/>
      <c r="K7" s="26"/>
      <c r="L7" s="26"/>
      <c r="M7" s="26"/>
      <c r="N7" s="26"/>
      <c r="O7" s="27"/>
      <c r="P7" s="26"/>
      <c r="Q7" s="26"/>
      <c r="R7" s="26"/>
      <c r="S7" s="26"/>
    </row>
    <row r="8" spans="2:20" s="4" customFormat="1" ht="23.25" customHeight="1">
      <c r="B8" s="88" t="s">
        <v>42</v>
      </c>
      <c r="C8" s="41"/>
      <c r="D8" s="41"/>
      <c r="E8" s="41"/>
      <c r="F8" s="32"/>
      <c r="G8" s="32"/>
      <c r="H8" s="84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5"/>
    </row>
    <row r="9" spans="2:20" s="4" customFormat="1" ht="23.25" customHeight="1">
      <c r="B9" s="88" t="s">
        <v>16</v>
      </c>
      <c r="C9" s="41">
        <v>20000000</v>
      </c>
      <c r="D9" s="41">
        <v>0</v>
      </c>
      <c r="E9" s="41">
        <v>0</v>
      </c>
      <c r="F9" s="32">
        <v>0</v>
      </c>
      <c r="G9" s="32">
        <v>0</v>
      </c>
      <c r="H9" s="89">
        <v>0.133171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5"/>
    </row>
    <row r="10" spans="2:20" s="4" customFormat="1" ht="23.25" customHeight="1">
      <c r="B10" s="87" t="s">
        <v>35</v>
      </c>
      <c r="C10" s="41">
        <v>20000000</v>
      </c>
      <c r="D10" s="41">
        <v>0</v>
      </c>
      <c r="E10" s="41">
        <v>0</v>
      </c>
      <c r="F10" s="32">
        <v>20000000</v>
      </c>
      <c r="G10" s="32">
        <v>0</v>
      </c>
      <c r="H10" s="89">
        <v>0.133171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5">
        <v>0</v>
      </c>
    </row>
    <row r="11" spans="2:20" s="4" customFormat="1" ht="23.25" customHeight="1">
      <c r="B11" s="87">
        <v>42775</v>
      </c>
      <c r="C11" s="41">
        <v>20000000</v>
      </c>
      <c r="D11" s="41">
        <v>0</v>
      </c>
      <c r="E11" s="41">
        <v>0</v>
      </c>
      <c r="F11" s="32">
        <v>20000000</v>
      </c>
      <c r="G11" s="32">
        <v>0</v>
      </c>
      <c r="H11" s="89">
        <v>0.133171</v>
      </c>
      <c r="I11" s="32">
        <v>0</v>
      </c>
      <c r="J11" s="32">
        <v>226208.27</v>
      </c>
      <c r="K11" s="32">
        <v>226208.27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5">
        <v>0</v>
      </c>
    </row>
    <row r="12" spans="2:20" s="4" customFormat="1" ht="23.25" customHeight="1">
      <c r="B12" s="87">
        <v>42801</v>
      </c>
      <c r="C12" s="41">
        <v>20000000</v>
      </c>
      <c r="D12" s="41">
        <v>0</v>
      </c>
      <c r="E12" s="41">
        <v>0</v>
      </c>
      <c r="F12" s="32">
        <v>20000000</v>
      </c>
      <c r="G12" s="32">
        <v>0</v>
      </c>
      <c r="H12" s="89">
        <v>0.133171</v>
      </c>
      <c r="I12" s="32">
        <v>0</v>
      </c>
      <c r="J12" s="32">
        <v>204317.15</v>
      </c>
      <c r="K12" s="32">
        <v>204317.15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5">
        <v>0</v>
      </c>
    </row>
    <row r="13" spans="2:20" s="4" customFormat="1" ht="23.25" customHeight="1">
      <c r="B13" s="87">
        <v>42832</v>
      </c>
      <c r="C13" s="41">
        <v>20000000</v>
      </c>
      <c r="D13" s="41">
        <v>0</v>
      </c>
      <c r="E13" s="41">
        <v>0</v>
      </c>
      <c r="F13" s="32">
        <v>20000000</v>
      </c>
      <c r="G13" s="32">
        <v>0</v>
      </c>
      <c r="H13" s="89">
        <v>0.133171</v>
      </c>
      <c r="I13" s="32">
        <v>0</v>
      </c>
      <c r="J13" s="32">
        <v>226208.27</v>
      </c>
      <c r="K13" s="32">
        <v>226208.27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5"/>
    </row>
    <row r="14" spans="2:20" s="4" customFormat="1" ht="23.25" customHeight="1">
      <c r="B14" s="87">
        <v>42860</v>
      </c>
      <c r="C14" s="41">
        <v>20000000</v>
      </c>
      <c r="D14" s="41">
        <v>0</v>
      </c>
      <c r="E14" s="41">
        <v>0</v>
      </c>
      <c r="F14" s="32">
        <v>20000000</v>
      </c>
      <c r="G14" s="32">
        <v>0</v>
      </c>
      <c r="H14" s="89">
        <v>0.133171</v>
      </c>
      <c r="I14" s="32">
        <v>0</v>
      </c>
      <c r="J14" s="32">
        <v>218911.23</v>
      </c>
      <c r="K14" s="32">
        <v>218911.23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5"/>
    </row>
    <row r="15" spans="2:20" s="4" customFormat="1" ht="23.25" customHeight="1">
      <c r="B15" s="87">
        <v>42895</v>
      </c>
      <c r="C15" s="41">
        <v>20000000</v>
      </c>
      <c r="D15" s="41">
        <v>0</v>
      </c>
      <c r="E15" s="41">
        <v>20000000</v>
      </c>
      <c r="F15" s="32">
        <v>0</v>
      </c>
      <c r="G15" s="32"/>
      <c r="H15" s="89">
        <v>0.133171</v>
      </c>
      <c r="I15" s="32">
        <v>0</v>
      </c>
      <c r="J15" s="32">
        <v>291881.64</v>
      </c>
      <c r="K15" s="32">
        <v>291881.64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5"/>
    </row>
    <row r="16" spans="2:20" s="4" customFormat="1" ht="23.25" customHeight="1">
      <c r="B16" s="88" t="s">
        <v>36</v>
      </c>
      <c r="C16" s="41"/>
      <c r="D16" s="41">
        <v>0</v>
      </c>
      <c r="E16" s="41">
        <v>20000000</v>
      </c>
      <c r="F16" s="32">
        <v>0</v>
      </c>
      <c r="G16" s="32">
        <v>0</v>
      </c>
      <c r="H16" s="89">
        <v>0.133171</v>
      </c>
      <c r="I16" s="32">
        <v>0</v>
      </c>
      <c r="J16" s="32">
        <f>SUM(J9:J15)</f>
        <v>1167526.56</v>
      </c>
      <c r="K16" s="32">
        <f>SUM(K9:K15)</f>
        <v>1167526.56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5">
        <v>0</v>
      </c>
    </row>
    <row r="17" spans="2:20" s="4" customFormat="1" ht="23.25" customHeight="1">
      <c r="B17" s="88" t="s">
        <v>15</v>
      </c>
      <c r="C17" s="41"/>
      <c r="D17" s="41"/>
      <c r="E17" s="41"/>
      <c r="F17" s="32"/>
      <c r="G17" s="32"/>
      <c r="H17" s="89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5"/>
    </row>
    <row r="18" spans="2:20" s="4" customFormat="1" ht="23.25" customHeight="1">
      <c r="B18" s="88" t="s">
        <v>43</v>
      </c>
      <c r="C18" s="41"/>
      <c r="D18" s="41"/>
      <c r="E18" s="41"/>
      <c r="F18" s="32"/>
      <c r="G18" s="32"/>
      <c r="H18" s="89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5"/>
    </row>
    <row r="19" spans="2:20" s="4" customFormat="1" ht="23.25" customHeight="1">
      <c r="B19" s="88" t="s">
        <v>44</v>
      </c>
      <c r="C19" s="41">
        <v>10000000</v>
      </c>
      <c r="D19" s="41">
        <v>0</v>
      </c>
      <c r="E19" s="41">
        <v>0</v>
      </c>
      <c r="F19" s="32">
        <v>0</v>
      </c>
      <c r="G19" s="32">
        <v>0</v>
      </c>
      <c r="H19" s="89">
        <v>0.114525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5">
        <v>0</v>
      </c>
    </row>
    <row r="20" spans="2:20" s="4" customFormat="1" ht="23.25" customHeight="1">
      <c r="B20" s="87" t="s">
        <v>35</v>
      </c>
      <c r="C20" s="41">
        <v>10000000</v>
      </c>
      <c r="D20" s="41">
        <v>0</v>
      </c>
      <c r="E20" s="41">
        <v>0</v>
      </c>
      <c r="F20" s="32">
        <v>10000000</v>
      </c>
      <c r="G20" s="32">
        <v>0</v>
      </c>
      <c r="H20" s="89">
        <v>0.114525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5">
        <v>0</v>
      </c>
    </row>
    <row r="21" spans="2:20" s="4" customFormat="1" ht="23.25" customHeight="1">
      <c r="B21" s="87">
        <v>42775</v>
      </c>
      <c r="C21" s="41">
        <v>10000000</v>
      </c>
      <c r="D21" s="41">
        <v>0</v>
      </c>
      <c r="E21" s="41">
        <v>0</v>
      </c>
      <c r="F21" s="32">
        <v>10000000</v>
      </c>
      <c r="G21" s="32">
        <v>0</v>
      </c>
      <c r="H21" s="89">
        <v>0.114525</v>
      </c>
      <c r="I21" s="32">
        <v>0</v>
      </c>
      <c r="J21" s="32">
        <v>97267.81</v>
      </c>
      <c r="K21" s="32">
        <v>97267.81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5"/>
    </row>
    <row r="22" spans="2:20" s="4" customFormat="1" ht="23.25" customHeight="1">
      <c r="B22" s="87">
        <v>42801</v>
      </c>
      <c r="C22" s="41">
        <v>10000000</v>
      </c>
      <c r="D22" s="41">
        <v>0</v>
      </c>
      <c r="E22" s="41">
        <v>0</v>
      </c>
      <c r="F22" s="32">
        <v>10000000</v>
      </c>
      <c r="G22" s="32">
        <v>0</v>
      </c>
      <c r="H22" s="89">
        <v>0.114525</v>
      </c>
      <c r="I22" s="32">
        <v>0</v>
      </c>
      <c r="J22" s="32">
        <v>87854.79</v>
      </c>
      <c r="K22" s="32">
        <v>87854.79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5"/>
    </row>
    <row r="23" spans="2:20" s="4" customFormat="1" ht="23.25" customHeight="1">
      <c r="B23" s="87">
        <v>42832</v>
      </c>
      <c r="C23" s="41">
        <v>10000000</v>
      </c>
      <c r="D23" s="41">
        <v>0</v>
      </c>
      <c r="E23" s="41">
        <v>0</v>
      </c>
      <c r="F23" s="32">
        <v>10000000</v>
      </c>
      <c r="G23" s="32">
        <v>0</v>
      </c>
      <c r="H23" s="89">
        <v>0.114525</v>
      </c>
      <c r="I23" s="32">
        <v>0</v>
      </c>
      <c r="J23" s="32">
        <v>97267.81</v>
      </c>
      <c r="K23" s="32">
        <v>97267.81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5"/>
    </row>
    <row r="24" spans="2:20" s="4" customFormat="1" ht="23.25" customHeight="1">
      <c r="B24" s="87">
        <v>42860</v>
      </c>
      <c r="C24" s="41">
        <v>10000000</v>
      </c>
      <c r="D24" s="41">
        <v>0</v>
      </c>
      <c r="E24" s="41">
        <v>0</v>
      </c>
      <c r="F24" s="32">
        <v>10000000</v>
      </c>
      <c r="G24" s="32">
        <v>0</v>
      </c>
      <c r="H24" s="89">
        <v>0.114525</v>
      </c>
      <c r="I24" s="32">
        <v>0</v>
      </c>
      <c r="J24" s="32">
        <v>94130.14</v>
      </c>
      <c r="K24" s="32">
        <v>94130.14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5"/>
    </row>
    <row r="25" spans="2:20" s="4" customFormat="1" ht="23.25" customHeight="1">
      <c r="B25" s="87">
        <v>42895</v>
      </c>
      <c r="C25" s="41">
        <v>10000000</v>
      </c>
      <c r="D25" s="41">
        <v>0</v>
      </c>
      <c r="E25" s="41">
        <v>0</v>
      </c>
      <c r="F25" s="32">
        <v>10000000</v>
      </c>
      <c r="G25" s="32">
        <v>0</v>
      </c>
      <c r="H25" s="89">
        <v>0.114525</v>
      </c>
      <c r="I25" s="32">
        <v>0</v>
      </c>
      <c r="J25" s="32">
        <v>97267.81</v>
      </c>
      <c r="K25" s="32">
        <v>97267.81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5"/>
    </row>
    <row r="26" spans="2:20" s="4" customFormat="1" ht="23.25" customHeight="1">
      <c r="B26" s="87">
        <v>42909</v>
      </c>
      <c r="C26" s="41">
        <v>10000000</v>
      </c>
      <c r="D26" s="41">
        <v>0</v>
      </c>
      <c r="E26" s="41">
        <v>10000000</v>
      </c>
      <c r="F26" s="32">
        <v>0</v>
      </c>
      <c r="G26" s="32">
        <v>0</v>
      </c>
      <c r="H26" s="89">
        <v>0.114525</v>
      </c>
      <c r="I26" s="32">
        <v>0</v>
      </c>
      <c r="J26" s="32">
        <v>72166.44</v>
      </c>
      <c r="K26" s="32">
        <v>72166.44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5"/>
    </row>
    <row r="27" spans="2:20" s="4" customFormat="1" ht="23.25" customHeight="1">
      <c r="B27" s="88" t="s">
        <v>36</v>
      </c>
      <c r="C27" s="41"/>
      <c r="D27" s="41">
        <v>0</v>
      </c>
      <c r="E27" s="41">
        <v>10000000</v>
      </c>
      <c r="F27" s="32">
        <v>0</v>
      </c>
      <c r="G27" s="32">
        <v>0</v>
      </c>
      <c r="H27" s="89">
        <v>0.114525</v>
      </c>
      <c r="I27" s="32">
        <v>0</v>
      </c>
      <c r="J27" s="32">
        <f>SUM(J19:J26)</f>
        <v>545954.8</v>
      </c>
      <c r="K27" s="32">
        <f>SUM(K19:K26)</f>
        <v>545954.8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5">
        <v>0</v>
      </c>
    </row>
    <row r="28" spans="2:20" s="4" customFormat="1" ht="23.25" customHeight="1">
      <c r="B28" s="88" t="s">
        <v>15</v>
      </c>
      <c r="C28" s="41"/>
      <c r="D28" s="41"/>
      <c r="E28" s="41"/>
      <c r="F28" s="32"/>
      <c r="G28" s="32"/>
      <c r="H28" s="89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5"/>
    </row>
    <row r="29" spans="2:20" s="4" customFormat="1" ht="23.25" customHeight="1">
      <c r="B29" s="88" t="s">
        <v>45</v>
      </c>
      <c r="C29" s="41"/>
      <c r="D29" s="41"/>
      <c r="E29" s="41"/>
      <c r="F29" s="32"/>
      <c r="G29" s="32"/>
      <c r="H29" s="89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5"/>
    </row>
    <row r="30" spans="2:20" s="4" customFormat="1" ht="23.25" customHeight="1">
      <c r="B30" s="88" t="s">
        <v>16</v>
      </c>
      <c r="C30" s="41">
        <v>38000000</v>
      </c>
      <c r="D30" s="41">
        <v>0</v>
      </c>
      <c r="E30" s="41">
        <v>0</v>
      </c>
      <c r="F30" s="32">
        <v>0</v>
      </c>
      <c r="G30" s="32">
        <v>0</v>
      </c>
      <c r="H30" s="89">
        <v>0.125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5"/>
    </row>
    <row r="31" spans="2:20" s="4" customFormat="1" ht="23.25" customHeight="1">
      <c r="B31" s="87" t="s">
        <v>35</v>
      </c>
      <c r="C31" s="41">
        <v>38000000</v>
      </c>
      <c r="D31" s="41">
        <v>0</v>
      </c>
      <c r="E31" s="41">
        <v>0</v>
      </c>
      <c r="F31" s="32">
        <v>38000000</v>
      </c>
      <c r="G31" s="32">
        <v>0</v>
      </c>
      <c r="H31" s="89">
        <v>0.125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5"/>
    </row>
    <row r="32" spans="2:20" s="4" customFormat="1" ht="23.25" customHeight="1">
      <c r="B32" s="87">
        <v>42769</v>
      </c>
      <c r="C32" s="41">
        <v>38000000</v>
      </c>
      <c r="D32" s="41"/>
      <c r="E32" s="41">
        <v>2000000</v>
      </c>
      <c r="F32" s="32">
        <v>36000000</v>
      </c>
      <c r="G32" s="32"/>
      <c r="H32" s="89">
        <v>0.125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5"/>
    </row>
    <row r="33" spans="2:20" s="4" customFormat="1" ht="23.25" customHeight="1">
      <c r="B33" s="87">
        <v>42775</v>
      </c>
      <c r="C33" s="41">
        <v>36000000</v>
      </c>
      <c r="D33" s="41">
        <v>0</v>
      </c>
      <c r="E33" s="41">
        <v>0</v>
      </c>
      <c r="F33" s="32">
        <v>36000000</v>
      </c>
      <c r="G33" s="32">
        <v>0</v>
      </c>
      <c r="H33" s="89">
        <v>0.125</v>
      </c>
      <c r="I33" s="32">
        <v>0</v>
      </c>
      <c r="J33" s="32">
        <v>403424.66</v>
      </c>
      <c r="K33" s="32">
        <v>403424.66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5"/>
    </row>
    <row r="34" spans="2:20" s="4" customFormat="1" ht="23.25" customHeight="1">
      <c r="B34" s="87">
        <v>42801</v>
      </c>
      <c r="C34" s="41">
        <v>36000000</v>
      </c>
      <c r="D34" s="41">
        <v>0</v>
      </c>
      <c r="E34" s="41">
        <v>0</v>
      </c>
      <c r="F34" s="32">
        <v>36000000</v>
      </c>
      <c r="G34" s="32">
        <v>0</v>
      </c>
      <c r="H34" s="89">
        <v>0.125</v>
      </c>
      <c r="I34" s="32">
        <v>0</v>
      </c>
      <c r="J34" s="32">
        <v>347260.28</v>
      </c>
      <c r="K34" s="32">
        <v>347260.28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5"/>
    </row>
    <row r="35" spans="2:20" s="4" customFormat="1" ht="23.25" customHeight="1">
      <c r="B35" s="87">
        <v>42821</v>
      </c>
      <c r="C35" s="41">
        <v>36000000</v>
      </c>
      <c r="D35" s="41">
        <v>1000000</v>
      </c>
      <c r="E35" s="41">
        <v>0</v>
      </c>
      <c r="F35" s="32">
        <v>37000000</v>
      </c>
      <c r="G35" s="32">
        <v>0</v>
      </c>
      <c r="H35" s="89">
        <v>0.125</v>
      </c>
      <c r="I35" s="32"/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5"/>
    </row>
    <row r="36" spans="2:20" s="4" customFormat="1" ht="23.25" customHeight="1">
      <c r="B36" s="87">
        <v>42832</v>
      </c>
      <c r="C36" s="41">
        <v>37000000</v>
      </c>
      <c r="D36" s="41">
        <v>0</v>
      </c>
      <c r="E36" s="41">
        <v>0</v>
      </c>
      <c r="F36" s="32">
        <v>37000000</v>
      </c>
      <c r="G36" s="32">
        <v>0</v>
      </c>
      <c r="H36" s="89">
        <v>0.125</v>
      </c>
      <c r="I36" s="32">
        <v>0</v>
      </c>
      <c r="J36" s="32">
        <v>383561.64</v>
      </c>
      <c r="K36" s="32">
        <v>383561.64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5"/>
    </row>
    <row r="37" spans="2:20" s="4" customFormat="1" ht="23.25" customHeight="1">
      <c r="B37" s="87">
        <v>42860</v>
      </c>
      <c r="C37" s="41">
        <v>37000000</v>
      </c>
      <c r="D37" s="41">
        <v>0</v>
      </c>
      <c r="E37" s="41">
        <v>0</v>
      </c>
      <c r="F37" s="32">
        <v>37000000</v>
      </c>
      <c r="G37" s="32">
        <v>0</v>
      </c>
      <c r="H37" s="89">
        <v>0.125</v>
      </c>
      <c r="I37" s="32">
        <v>0</v>
      </c>
      <c r="J37" s="32">
        <v>380136.99</v>
      </c>
      <c r="K37" s="32">
        <v>380136.99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5"/>
    </row>
    <row r="38" spans="2:20" s="4" customFormat="1" ht="23.25" customHeight="1">
      <c r="B38" s="87">
        <v>42895</v>
      </c>
      <c r="C38" s="41">
        <v>37000000</v>
      </c>
      <c r="D38" s="41">
        <v>0</v>
      </c>
      <c r="E38" s="41">
        <v>0</v>
      </c>
      <c r="F38" s="32">
        <v>37000000</v>
      </c>
      <c r="G38" s="32">
        <v>0</v>
      </c>
      <c r="H38" s="89">
        <v>0.125</v>
      </c>
      <c r="I38" s="32">
        <v>0</v>
      </c>
      <c r="J38" s="32">
        <v>392808.22</v>
      </c>
      <c r="K38" s="32">
        <v>392808.22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5"/>
    </row>
    <row r="39" spans="2:20" s="4" customFormat="1" ht="23.25" customHeight="1">
      <c r="B39" s="88" t="s">
        <v>36</v>
      </c>
      <c r="C39" s="41"/>
      <c r="D39" s="41">
        <f>SUM(D30:D38)</f>
        <v>1000000</v>
      </c>
      <c r="E39" s="41">
        <v>2000000</v>
      </c>
      <c r="F39" s="32">
        <v>37000000</v>
      </c>
      <c r="G39" s="32">
        <v>0</v>
      </c>
      <c r="H39" s="89">
        <v>0.125</v>
      </c>
      <c r="I39" s="32">
        <v>0</v>
      </c>
      <c r="J39" s="32">
        <f>SUM(J30:J38)</f>
        <v>1907191.79</v>
      </c>
      <c r="K39" s="32">
        <f>SUM(K30:K38)</f>
        <v>1907191.79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5"/>
    </row>
    <row r="40" spans="2:20" s="4" customFormat="1" ht="23.25" customHeight="1">
      <c r="B40" s="88" t="s">
        <v>15</v>
      </c>
      <c r="C40" s="41"/>
      <c r="D40" s="41"/>
      <c r="E40" s="41"/>
      <c r="F40" s="32"/>
      <c r="G40" s="32"/>
      <c r="H40" s="89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5"/>
    </row>
    <row r="41" spans="2:20" s="4" customFormat="1" ht="23.25" customHeight="1">
      <c r="B41" s="88" t="s">
        <v>49</v>
      </c>
      <c r="C41" s="41"/>
      <c r="D41" s="41"/>
      <c r="E41" s="41"/>
      <c r="F41" s="32"/>
      <c r="G41" s="32"/>
      <c r="H41" s="89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5"/>
    </row>
    <row r="42" spans="2:20" s="4" customFormat="1" ht="23.25" customHeight="1">
      <c r="B42" s="87" t="s">
        <v>16</v>
      </c>
      <c r="C42" s="41">
        <v>0</v>
      </c>
      <c r="D42" s="41">
        <v>0</v>
      </c>
      <c r="E42" s="41">
        <v>0</v>
      </c>
      <c r="F42" s="32">
        <v>0</v>
      </c>
      <c r="G42" s="32">
        <v>0</v>
      </c>
      <c r="H42" s="89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5"/>
    </row>
    <row r="43" spans="2:20" s="4" customFormat="1" ht="23.25" customHeight="1">
      <c r="B43" s="87">
        <v>42893</v>
      </c>
      <c r="C43" s="41">
        <v>0</v>
      </c>
      <c r="D43" s="41">
        <v>20000000</v>
      </c>
      <c r="E43" s="41">
        <v>0</v>
      </c>
      <c r="F43" s="32">
        <v>20000000</v>
      </c>
      <c r="G43" s="32">
        <v>0</v>
      </c>
      <c r="H43" s="89">
        <v>0.099205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5"/>
    </row>
    <row r="44" spans="2:20" s="4" customFormat="1" ht="23.25" customHeight="1">
      <c r="B44" s="87">
        <v>42907</v>
      </c>
      <c r="C44" s="41">
        <v>20000000</v>
      </c>
      <c r="D44" s="41">
        <v>10000000</v>
      </c>
      <c r="E44" s="41">
        <v>0</v>
      </c>
      <c r="F44" s="32">
        <v>30000000</v>
      </c>
      <c r="G44" s="32"/>
      <c r="H44" s="89">
        <v>0.099205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5"/>
    </row>
    <row r="45" spans="2:20" s="4" customFormat="1" ht="23.25" customHeight="1">
      <c r="B45" s="88" t="s">
        <v>36</v>
      </c>
      <c r="C45" s="41"/>
      <c r="D45" s="41">
        <v>30000000</v>
      </c>
      <c r="E45" s="41">
        <v>0</v>
      </c>
      <c r="F45" s="32">
        <v>30000000</v>
      </c>
      <c r="G45" s="32">
        <v>0</v>
      </c>
      <c r="H45" s="89">
        <v>0.099205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5"/>
    </row>
    <row r="46" spans="2:19" ht="27.75" customHeight="1">
      <c r="B46" s="38" t="s">
        <v>20</v>
      </c>
      <c r="C46" s="39"/>
      <c r="D46" s="92"/>
      <c r="E46" s="39"/>
      <c r="F46" s="39"/>
      <c r="G46" s="39"/>
      <c r="H46" s="83"/>
      <c r="I46" s="39"/>
      <c r="J46" s="90"/>
      <c r="K46" s="90"/>
      <c r="L46" s="39"/>
      <c r="M46" s="39"/>
      <c r="N46" s="40"/>
      <c r="O46" s="39"/>
      <c r="P46" s="39"/>
      <c r="Q46" s="39"/>
      <c r="R46" s="39"/>
      <c r="S46" s="39"/>
    </row>
    <row r="47" spans="2:19" s="3" customFormat="1" ht="23.25" customHeight="1">
      <c r="B47" s="31" t="s">
        <v>16</v>
      </c>
      <c r="C47" s="41">
        <f>C9+C19+C31</f>
        <v>68000000</v>
      </c>
      <c r="D47" s="32"/>
      <c r="E47" s="32"/>
      <c r="F47" s="32"/>
      <c r="G47" s="32">
        <v>0</v>
      </c>
      <c r="H47" s="42"/>
      <c r="I47" s="32">
        <v>0</v>
      </c>
      <c r="J47" s="32"/>
      <c r="K47" s="32"/>
      <c r="L47" s="33"/>
      <c r="M47" s="33"/>
      <c r="N47" s="43"/>
      <c r="O47" s="33">
        <v>0</v>
      </c>
      <c r="P47" s="33" t="s">
        <v>17</v>
      </c>
      <c r="Q47" s="33" t="s">
        <v>17</v>
      </c>
      <c r="R47" s="33" t="s">
        <v>17</v>
      </c>
      <c r="S47" s="33"/>
    </row>
    <row r="48" spans="2:19" s="81" customFormat="1" ht="23.25" customHeight="1">
      <c r="B48" s="36" t="s">
        <v>35</v>
      </c>
      <c r="C48" s="41">
        <f>C47</f>
        <v>68000000</v>
      </c>
      <c r="D48" s="34">
        <v>0</v>
      </c>
      <c r="E48" s="34">
        <v>0</v>
      </c>
      <c r="F48" s="32">
        <f>C48+D48-E48</f>
        <v>68000000</v>
      </c>
      <c r="G48" s="34">
        <v>0</v>
      </c>
      <c r="H48" s="77"/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  <c r="S48" s="34">
        <v>0</v>
      </c>
    </row>
    <row r="49" spans="2:20" s="81" customFormat="1" ht="23.25" customHeight="1">
      <c r="B49" s="36" t="s">
        <v>37</v>
      </c>
      <c r="C49" s="41">
        <v>68000000</v>
      </c>
      <c r="D49" s="34">
        <v>0</v>
      </c>
      <c r="E49" s="34">
        <v>2000000</v>
      </c>
      <c r="F49" s="32">
        <v>66000000</v>
      </c>
      <c r="G49" s="34">
        <v>0</v>
      </c>
      <c r="H49" s="77"/>
      <c r="I49" s="34">
        <v>0</v>
      </c>
      <c r="J49" s="34">
        <v>726900.74</v>
      </c>
      <c r="K49" s="34">
        <v>726900.74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34">
        <v>0</v>
      </c>
      <c r="T49" s="81">
        <v>0</v>
      </c>
    </row>
    <row r="50" spans="2:20" s="81" customFormat="1" ht="23.25" customHeight="1">
      <c r="B50" s="36" t="s">
        <v>38</v>
      </c>
      <c r="C50" s="41">
        <v>66000000</v>
      </c>
      <c r="D50" s="34">
        <v>1000000</v>
      </c>
      <c r="E50" s="34">
        <v>0</v>
      </c>
      <c r="F50" s="32">
        <v>67000000</v>
      </c>
      <c r="G50" s="34">
        <v>0</v>
      </c>
      <c r="H50" s="77"/>
      <c r="I50" s="34">
        <v>0</v>
      </c>
      <c r="J50" s="34">
        <v>639432.22</v>
      </c>
      <c r="K50" s="34">
        <v>639432.22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0</v>
      </c>
      <c r="S50" s="34">
        <v>0</v>
      </c>
      <c r="T50" s="81">
        <v>0</v>
      </c>
    </row>
    <row r="51" spans="2:19" s="81" customFormat="1" ht="23.25" customHeight="1">
      <c r="B51" s="36" t="s">
        <v>46</v>
      </c>
      <c r="C51" s="41">
        <v>67000000</v>
      </c>
      <c r="D51" s="34">
        <v>0</v>
      </c>
      <c r="E51" s="34">
        <v>0</v>
      </c>
      <c r="F51" s="32">
        <v>67000000</v>
      </c>
      <c r="G51" s="34">
        <v>0</v>
      </c>
      <c r="H51" s="77"/>
      <c r="I51" s="34">
        <v>0</v>
      </c>
      <c r="J51" s="34">
        <v>707037.72</v>
      </c>
      <c r="K51" s="34">
        <v>707037.72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34">
        <v>0</v>
      </c>
    </row>
    <row r="52" spans="2:19" s="81" customFormat="1" ht="23.25" customHeight="1">
      <c r="B52" s="36" t="s">
        <v>48</v>
      </c>
      <c r="C52" s="41">
        <v>67000000</v>
      </c>
      <c r="D52" s="34">
        <v>0</v>
      </c>
      <c r="E52" s="34">
        <v>0</v>
      </c>
      <c r="F52" s="32">
        <v>67000000</v>
      </c>
      <c r="G52" s="34">
        <v>0</v>
      </c>
      <c r="H52" s="77"/>
      <c r="I52" s="34">
        <v>0</v>
      </c>
      <c r="J52" s="34">
        <v>693178.36</v>
      </c>
      <c r="K52" s="34">
        <v>693178.36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>
        <v>0</v>
      </c>
    </row>
    <row r="53" spans="2:19" s="81" customFormat="1" ht="23.25" customHeight="1">
      <c r="B53" s="36" t="s">
        <v>50</v>
      </c>
      <c r="C53" s="41">
        <v>67000000</v>
      </c>
      <c r="D53" s="34">
        <v>30000000</v>
      </c>
      <c r="E53" s="34">
        <v>30000000</v>
      </c>
      <c r="F53" s="32">
        <v>67000000</v>
      </c>
      <c r="G53" s="34">
        <v>0</v>
      </c>
      <c r="H53" s="77"/>
      <c r="I53" s="34">
        <v>0</v>
      </c>
      <c r="J53" s="34">
        <v>854124.11</v>
      </c>
      <c r="K53" s="34">
        <v>854124.11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34">
        <v>0</v>
      </c>
    </row>
    <row r="54" spans="2:19" s="4" customFormat="1" ht="23.25" customHeight="1">
      <c r="B54" s="44" t="s">
        <v>21</v>
      </c>
      <c r="C54" s="32" t="s">
        <v>18</v>
      </c>
      <c r="D54" s="32">
        <f>SUM(D47:D53)</f>
        <v>31000000</v>
      </c>
      <c r="E54" s="32">
        <f>SUM(E48:E53)</f>
        <v>32000000</v>
      </c>
      <c r="F54" s="32">
        <v>67000000</v>
      </c>
      <c r="G54" s="32">
        <f>G48</f>
        <v>0</v>
      </c>
      <c r="H54" s="32"/>
      <c r="I54" s="32">
        <f>I48</f>
        <v>0</v>
      </c>
      <c r="J54" s="32">
        <f>J16+J27+J39</f>
        <v>3620673.1500000004</v>
      </c>
      <c r="K54" s="32">
        <f>K16+K27+K28+K39</f>
        <v>3620673.1500000004</v>
      </c>
      <c r="L54" s="32">
        <f aca="true" t="shared" si="0" ref="L54:R54">L48</f>
        <v>0</v>
      </c>
      <c r="M54" s="32">
        <f t="shared" si="0"/>
        <v>0</v>
      </c>
      <c r="N54" s="32">
        <f t="shared" si="0"/>
        <v>0</v>
      </c>
      <c r="O54" s="32">
        <f t="shared" si="0"/>
        <v>0</v>
      </c>
      <c r="P54" s="32">
        <f t="shared" si="0"/>
        <v>0</v>
      </c>
      <c r="Q54" s="32">
        <f t="shared" si="0"/>
        <v>0</v>
      </c>
      <c r="R54" s="32">
        <f t="shared" si="0"/>
        <v>0</v>
      </c>
      <c r="S54" s="32">
        <v>0</v>
      </c>
    </row>
    <row r="55" spans="2:19" s="4" customFormat="1" ht="36" customHeight="1">
      <c r="B55" s="45" t="s">
        <v>23</v>
      </c>
      <c r="C55" s="34" t="s">
        <v>22</v>
      </c>
      <c r="D55" s="34">
        <v>0</v>
      </c>
      <c r="E55" s="34">
        <v>0</v>
      </c>
      <c r="F55" s="34">
        <v>0</v>
      </c>
      <c r="G55" s="34">
        <v>0</v>
      </c>
      <c r="H55" s="35"/>
      <c r="I55" s="32" t="s">
        <v>22</v>
      </c>
      <c r="J55" s="34">
        <v>0</v>
      </c>
      <c r="K55" s="34">
        <f>+L612</f>
        <v>0</v>
      </c>
      <c r="L55" s="34">
        <v>0</v>
      </c>
      <c r="M55" s="34">
        <v>0</v>
      </c>
      <c r="N55" s="34">
        <v>0</v>
      </c>
      <c r="O55" s="32" t="s">
        <v>22</v>
      </c>
      <c r="P55" s="34">
        <v>0</v>
      </c>
      <c r="Q55" s="34">
        <v>0</v>
      </c>
      <c r="R55" s="34">
        <v>0</v>
      </c>
      <c r="S55" s="34">
        <v>0</v>
      </c>
    </row>
    <row r="56" spans="2:19" ht="23.25" customHeight="1">
      <c r="B56" s="28" t="s">
        <v>24</v>
      </c>
      <c r="C56" s="46"/>
      <c r="D56" s="29"/>
      <c r="E56" s="29"/>
      <c r="F56" s="29"/>
      <c r="G56" s="29"/>
      <c r="H56" s="30"/>
      <c r="I56" s="29"/>
      <c r="J56" s="29"/>
      <c r="K56" s="29"/>
      <c r="L56" s="29"/>
      <c r="M56" s="29"/>
      <c r="N56" s="30"/>
      <c r="O56" s="29"/>
      <c r="P56" s="29"/>
      <c r="Q56" s="29"/>
      <c r="R56" s="29"/>
      <c r="S56" s="29"/>
    </row>
    <row r="57" spans="2:19" ht="23.25" customHeight="1">
      <c r="B57" s="28" t="s">
        <v>25</v>
      </c>
      <c r="C57" s="29"/>
      <c r="D57" s="29"/>
      <c r="E57" s="29"/>
      <c r="F57" s="29"/>
      <c r="G57" s="29"/>
      <c r="H57" s="30"/>
      <c r="I57" s="29"/>
      <c r="J57" s="29"/>
      <c r="K57" s="29"/>
      <c r="L57" s="29"/>
      <c r="M57" s="29"/>
      <c r="N57" s="30"/>
      <c r="O57" s="29"/>
      <c r="P57" s="29"/>
      <c r="Q57" s="29"/>
      <c r="R57" s="29"/>
      <c r="S57" s="29"/>
    </row>
    <row r="58" spans="2:19" s="3" customFormat="1" ht="23.25" customHeight="1">
      <c r="B58" s="31" t="s">
        <v>16</v>
      </c>
      <c r="C58" s="47">
        <v>0</v>
      </c>
      <c r="D58" s="47" t="s">
        <v>17</v>
      </c>
      <c r="E58" s="47"/>
      <c r="F58" s="47"/>
      <c r="G58" s="47"/>
      <c r="H58" s="42"/>
      <c r="I58" s="47">
        <v>0</v>
      </c>
      <c r="J58" s="47" t="s">
        <v>17</v>
      </c>
      <c r="K58" s="47" t="s">
        <v>17</v>
      </c>
      <c r="L58" s="48"/>
      <c r="M58" s="48"/>
      <c r="N58" s="43"/>
      <c r="O58" s="48">
        <v>0</v>
      </c>
      <c r="P58" s="48" t="s">
        <v>17</v>
      </c>
      <c r="Q58" s="48" t="s">
        <v>17</v>
      </c>
      <c r="R58" s="48" t="s">
        <v>17</v>
      </c>
      <c r="S58" s="48"/>
    </row>
    <row r="59" spans="2:19" s="3" customFormat="1" ht="23.25" customHeight="1">
      <c r="B59" s="80" t="s">
        <v>35</v>
      </c>
      <c r="C59" s="32">
        <v>0</v>
      </c>
      <c r="D59" s="75">
        <v>0</v>
      </c>
      <c r="E59" s="75">
        <v>0</v>
      </c>
      <c r="F59" s="32">
        <f>C58+D59-E59</f>
        <v>0</v>
      </c>
      <c r="G59" s="75">
        <v>0</v>
      </c>
      <c r="H59" s="76"/>
      <c r="I59" s="75">
        <v>0</v>
      </c>
      <c r="J59" s="75">
        <v>0</v>
      </c>
      <c r="K59" s="75">
        <v>0</v>
      </c>
      <c r="L59" s="75">
        <v>0</v>
      </c>
      <c r="M59" s="75">
        <v>0</v>
      </c>
      <c r="N59" s="75">
        <v>0</v>
      </c>
      <c r="O59" s="75">
        <v>0</v>
      </c>
      <c r="P59" s="75">
        <v>0</v>
      </c>
      <c r="Q59" s="75">
        <v>0</v>
      </c>
      <c r="R59" s="75">
        <v>0</v>
      </c>
      <c r="S59" s="34">
        <v>0</v>
      </c>
    </row>
    <row r="60" spans="2:19" s="3" customFormat="1" ht="23.25" customHeight="1">
      <c r="B60" s="80" t="s">
        <v>37</v>
      </c>
      <c r="C60" s="32">
        <v>0</v>
      </c>
      <c r="D60" s="75">
        <v>0</v>
      </c>
      <c r="E60" s="75">
        <v>0</v>
      </c>
      <c r="F60" s="32">
        <v>0</v>
      </c>
      <c r="G60" s="75">
        <v>0</v>
      </c>
      <c r="H60" s="76"/>
      <c r="I60" s="75">
        <v>0</v>
      </c>
      <c r="J60" s="75">
        <v>0</v>
      </c>
      <c r="K60" s="75">
        <v>0</v>
      </c>
      <c r="L60" s="75">
        <v>0</v>
      </c>
      <c r="M60" s="75">
        <v>0</v>
      </c>
      <c r="N60" s="75">
        <v>0</v>
      </c>
      <c r="O60" s="75">
        <v>0</v>
      </c>
      <c r="P60" s="75">
        <v>0</v>
      </c>
      <c r="Q60" s="75">
        <v>0</v>
      </c>
      <c r="R60" s="75">
        <v>0</v>
      </c>
      <c r="S60" s="34">
        <v>0</v>
      </c>
    </row>
    <row r="61" spans="2:19" s="3" customFormat="1" ht="23.25" customHeight="1">
      <c r="B61" s="80" t="s">
        <v>38</v>
      </c>
      <c r="C61" s="32">
        <v>0</v>
      </c>
      <c r="D61" s="75">
        <v>0</v>
      </c>
      <c r="E61" s="75">
        <v>0</v>
      </c>
      <c r="F61" s="32">
        <v>0</v>
      </c>
      <c r="G61" s="75">
        <v>0</v>
      </c>
      <c r="H61" s="76"/>
      <c r="I61" s="75">
        <v>0</v>
      </c>
      <c r="J61" s="75">
        <v>0</v>
      </c>
      <c r="K61" s="75">
        <v>0</v>
      </c>
      <c r="L61" s="75">
        <v>0</v>
      </c>
      <c r="M61" s="75">
        <v>0</v>
      </c>
      <c r="N61" s="75">
        <v>0</v>
      </c>
      <c r="O61" s="75">
        <v>0</v>
      </c>
      <c r="P61" s="75">
        <v>0</v>
      </c>
      <c r="Q61" s="75">
        <v>0</v>
      </c>
      <c r="R61" s="75">
        <v>0</v>
      </c>
      <c r="S61" s="34">
        <v>0</v>
      </c>
    </row>
    <row r="62" spans="2:19" s="5" customFormat="1" ht="23.25" customHeight="1">
      <c r="B62" s="45" t="s">
        <v>19</v>
      </c>
      <c r="C62" s="47" t="s">
        <v>18</v>
      </c>
      <c r="D62" s="47">
        <v>0</v>
      </c>
      <c r="E62" s="47">
        <v>0</v>
      </c>
      <c r="F62" s="47">
        <v>0</v>
      </c>
      <c r="G62" s="47">
        <v>0</v>
      </c>
      <c r="H62" s="37"/>
      <c r="I62" s="47" t="s">
        <v>18</v>
      </c>
      <c r="J62" s="47">
        <v>0</v>
      </c>
      <c r="K62" s="47">
        <v>0</v>
      </c>
      <c r="L62" s="47">
        <v>0</v>
      </c>
      <c r="M62" s="47">
        <v>0</v>
      </c>
      <c r="N62" s="43">
        <v>0</v>
      </c>
      <c r="O62" s="47" t="s">
        <v>18</v>
      </c>
      <c r="P62" s="47">
        <v>0</v>
      </c>
      <c r="Q62" s="47">
        <v>0</v>
      </c>
      <c r="R62" s="47">
        <v>0</v>
      </c>
      <c r="S62" s="47">
        <v>0</v>
      </c>
    </row>
    <row r="63" spans="2:19" ht="23.25" customHeight="1" thickBot="1">
      <c r="B63" s="28" t="s">
        <v>26</v>
      </c>
      <c r="C63" s="29"/>
      <c r="D63" s="29"/>
      <c r="E63" s="29"/>
      <c r="F63" s="29"/>
      <c r="G63" s="29"/>
      <c r="H63" s="30"/>
      <c r="I63" s="29"/>
      <c r="J63" s="29"/>
      <c r="K63" s="29"/>
      <c r="L63" s="29"/>
      <c r="M63" s="29"/>
      <c r="N63" s="30"/>
      <c r="O63" s="29"/>
      <c r="P63" s="29"/>
      <c r="Q63" s="29"/>
      <c r="R63" s="29"/>
      <c r="S63" s="29"/>
    </row>
    <row r="64" spans="2:19" s="3" customFormat="1" ht="23.25" customHeight="1" thickBot="1">
      <c r="B64" s="31" t="s">
        <v>16</v>
      </c>
      <c r="C64" s="41">
        <v>0</v>
      </c>
      <c r="D64" s="32">
        <v>0</v>
      </c>
      <c r="E64" s="32">
        <v>0</v>
      </c>
      <c r="F64" s="32">
        <v>0</v>
      </c>
      <c r="G64" s="32">
        <v>0</v>
      </c>
      <c r="H64" s="42"/>
      <c r="I64" s="32">
        <v>0</v>
      </c>
      <c r="J64" s="32">
        <v>0</v>
      </c>
      <c r="K64" s="32">
        <v>0</v>
      </c>
      <c r="L64" s="33">
        <v>0</v>
      </c>
      <c r="M64" s="33">
        <v>0</v>
      </c>
      <c r="N64" s="43"/>
      <c r="O64" s="33">
        <v>0</v>
      </c>
      <c r="P64" s="33">
        <v>0</v>
      </c>
      <c r="Q64" s="33">
        <v>0</v>
      </c>
      <c r="R64" s="33">
        <v>0</v>
      </c>
      <c r="S64" s="49">
        <v>0</v>
      </c>
    </row>
    <row r="65" spans="2:19" s="4" customFormat="1" ht="22.5" customHeight="1">
      <c r="B65" s="44" t="s">
        <v>21</v>
      </c>
      <c r="C65" s="32" t="s">
        <v>18</v>
      </c>
      <c r="D65" s="32">
        <v>0</v>
      </c>
      <c r="E65" s="32">
        <v>0</v>
      </c>
      <c r="F65" s="32">
        <v>0</v>
      </c>
      <c r="G65" s="32">
        <v>0</v>
      </c>
      <c r="H65" s="37"/>
      <c r="I65" s="32" t="s">
        <v>18</v>
      </c>
      <c r="J65" s="32">
        <v>0</v>
      </c>
      <c r="K65" s="32">
        <v>0</v>
      </c>
      <c r="L65" s="32">
        <v>0</v>
      </c>
      <c r="M65" s="33">
        <v>0</v>
      </c>
      <c r="N65" s="43"/>
      <c r="O65" s="32" t="s">
        <v>18</v>
      </c>
      <c r="P65" s="33">
        <v>0</v>
      </c>
      <c r="Q65" s="33">
        <v>0</v>
      </c>
      <c r="R65" s="33">
        <v>0</v>
      </c>
      <c r="S65" s="49">
        <v>0</v>
      </c>
    </row>
    <row r="66" spans="2:19" s="4" customFormat="1" ht="35.25" customHeight="1">
      <c r="B66" s="45" t="s">
        <v>23</v>
      </c>
      <c r="C66" s="34" t="s">
        <v>18</v>
      </c>
      <c r="D66" s="34">
        <v>0</v>
      </c>
      <c r="E66" s="34">
        <v>0</v>
      </c>
      <c r="F66" s="34">
        <v>0</v>
      </c>
      <c r="G66" s="34">
        <v>0</v>
      </c>
      <c r="H66" s="35"/>
      <c r="I66" s="34" t="s">
        <v>18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34" t="s">
        <v>18</v>
      </c>
      <c r="P66" s="34">
        <v>0</v>
      </c>
      <c r="Q66" s="34">
        <v>0</v>
      </c>
      <c r="R66" s="34">
        <v>0</v>
      </c>
      <c r="S66" s="50">
        <v>0</v>
      </c>
    </row>
    <row r="67" spans="2:19" ht="20.25" customHeight="1">
      <c r="B67" s="28" t="s">
        <v>27</v>
      </c>
      <c r="C67" s="46"/>
      <c r="D67" s="29"/>
      <c r="E67" s="29"/>
      <c r="F67" s="29"/>
      <c r="G67" s="29"/>
      <c r="H67" s="30"/>
      <c r="I67" s="29"/>
      <c r="J67" s="29"/>
      <c r="K67" s="29"/>
      <c r="L67" s="29"/>
      <c r="M67" s="29"/>
      <c r="N67" s="30"/>
      <c r="O67" s="29"/>
      <c r="P67" s="29"/>
      <c r="Q67" s="29"/>
      <c r="R67" s="29"/>
      <c r="S67" s="29"/>
    </row>
    <row r="68" spans="2:19" ht="20.25" customHeight="1">
      <c r="B68" s="28" t="s">
        <v>28</v>
      </c>
      <c r="C68" s="46"/>
      <c r="D68" s="29"/>
      <c r="E68" s="29"/>
      <c r="F68" s="29"/>
      <c r="G68" s="29"/>
      <c r="H68" s="30"/>
      <c r="I68" s="29"/>
      <c r="J68" s="29"/>
      <c r="K68" s="29"/>
      <c r="L68" s="29"/>
      <c r="M68" s="29"/>
      <c r="N68" s="30"/>
      <c r="O68" s="29"/>
      <c r="P68" s="29"/>
      <c r="Q68" s="29"/>
      <c r="R68" s="29"/>
      <c r="S68" s="29"/>
    </row>
    <row r="69" spans="2:19" ht="20.25" customHeight="1">
      <c r="B69" s="31" t="s">
        <v>16</v>
      </c>
      <c r="C69" s="47">
        <v>0</v>
      </c>
      <c r="D69" s="47" t="s">
        <v>17</v>
      </c>
      <c r="E69" s="47"/>
      <c r="F69" s="47"/>
      <c r="G69" s="47"/>
      <c r="H69" s="42"/>
      <c r="I69" s="47">
        <v>0</v>
      </c>
      <c r="J69" s="47">
        <v>0</v>
      </c>
      <c r="K69" s="47">
        <v>0</v>
      </c>
      <c r="L69" s="48">
        <v>0</v>
      </c>
      <c r="M69" s="48">
        <v>0</v>
      </c>
      <c r="N69" s="43">
        <v>0</v>
      </c>
      <c r="O69" s="48">
        <v>0</v>
      </c>
      <c r="P69" s="48">
        <v>0</v>
      </c>
      <c r="Q69" s="48">
        <v>0</v>
      </c>
      <c r="R69" s="48">
        <v>0</v>
      </c>
      <c r="S69" s="48">
        <v>0</v>
      </c>
    </row>
    <row r="70" spans="2:19" ht="20.25" customHeight="1">
      <c r="B70" s="80" t="s">
        <v>35</v>
      </c>
      <c r="C70" s="32">
        <v>0</v>
      </c>
      <c r="D70" s="34">
        <v>0</v>
      </c>
      <c r="E70" s="34">
        <v>0</v>
      </c>
      <c r="F70" s="32">
        <f>C69+D70-E70</f>
        <v>0</v>
      </c>
      <c r="G70" s="75">
        <v>0</v>
      </c>
      <c r="H70" s="76"/>
      <c r="I70" s="75">
        <v>0</v>
      </c>
      <c r="J70" s="75">
        <v>0</v>
      </c>
      <c r="K70" s="75">
        <v>0</v>
      </c>
      <c r="L70" s="75">
        <v>0</v>
      </c>
      <c r="M70" s="75">
        <v>0</v>
      </c>
      <c r="N70" s="75">
        <v>0</v>
      </c>
      <c r="O70" s="75">
        <v>0</v>
      </c>
      <c r="P70" s="75">
        <v>0</v>
      </c>
      <c r="Q70" s="75">
        <v>0</v>
      </c>
      <c r="R70" s="75">
        <v>0</v>
      </c>
      <c r="S70" s="34">
        <v>0</v>
      </c>
    </row>
    <row r="71" spans="2:19" ht="20.25" customHeight="1">
      <c r="B71" s="80" t="s">
        <v>37</v>
      </c>
      <c r="C71" s="32">
        <v>0</v>
      </c>
      <c r="D71" s="34">
        <v>0</v>
      </c>
      <c r="E71" s="34">
        <v>0</v>
      </c>
      <c r="F71" s="32">
        <v>0</v>
      </c>
      <c r="G71" s="75">
        <v>0</v>
      </c>
      <c r="H71" s="76"/>
      <c r="I71" s="75">
        <v>0</v>
      </c>
      <c r="J71" s="75">
        <v>0</v>
      </c>
      <c r="K71" s="75">
        <v>0</v>
      </c>
      <c r="L71" s="75">
        <v>0</v>
      </c>
      <c r="M71" s="75">
        <v>0</v>
      </c>
      <c r="N71" s="75">
        <v>0</v>
      </c>
      <c r="O71" s="75">
        <v>0</v>
      </c>
      <c r="P71" s="75">
        <v>0</v>
      </c>
      <c r="Q71" s="75">
        <v>0</v>
      </c>
      <c r="R71" s="75">
        <v>0</v>
      </c>
      <c r="S71" s="34">
        <v>0</v>
      </c>
    </row>
    <row r="72" spans="2:19" ht="20.25" customHeight="1">
      <c r="B72" s="45" t="s">
        <v>19</v>
      </c>
      <c r="C72" s="47">
        <v>0</v>
      </c>
      <c r="D72" s="47">
        <v>0</v>
      </c>
      <c r="E72" s="47">
        <v>0</v>
      </c>
      <c r="F72" s="47">
        <v>0</v>
      </c>
      <c r="G72" s="47">
        <v>0</v>
      </c>
      <c r="H72" s="37"/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3">
        <v>0</v>
      </c>
      <c r="O72" s="47">
        <v>0</v>
      </c>
      <c r="P72" s="47">
        <v>0</v>
      </c>
      <c r="Q72" s="47">
        <v>0</v>
      </c>
      <c r="R72" s="47">
        <v>0</v>
      </c>
      <c r="S72" s="47">
        <v>0</v>
      </c>
    </row>
    <row r="73" spans="2:19" ht="23.25" customHeight="1">
      <c r="B73" s="28" t="s">
        <v>29</v>
      </c>
      <c r="C73" s="29"/>
      <c r="D73" s="29"/>
      <c r="E73" s="29"/>
      <c r="F73" s="29"/>
      <c r="G73" s="29"/>
      <c r="H73" s="30"/>
      <c r="I73" s="29"/>
      <c r="J73" s="29"/>
      <c r="K73" s="29"/>
      <c r="L73" s="29"/>
      <c r="M73" s="29"/>
      <c r="N73" s="30"/>
      <c r="O73" s="29"/>
      <c r="P73" s="29"/>
      <c r="Q73" s="29"/>
      <c r="R73" s="29"/>
      <c r="S73" s="29"/>
    </row>
    <row r="74" spans="2:19" s="3" customFormat="1" ht="23.25" customHeight="1">
      <c r="B74" s="31" t="s">
        <v>16</v>
      </c>
      <c r="C74" s="41">
        <v>0</v>
      </c>
      <c r="D74" s="32"/>
      <c r="E74" s="32"/>
      <c r="F74" s="32"/>
      <c r="G74" s="32"/>
      <c r="H74" s="42"/>
      <c r="I74" s="32">
        <v>0</v>
      </c>
      <c r="J74" s="32">
        <v>0</v>
      </c>
      <c r="K74" s="32">
        <v>0</v>
      </c>
      <c r="L74" s="33">
        <v>0</v>
      </c>
      <c r="M74" s="33">
        <v>0</v>
      </c>
      <c r="N74" s="43">
        <v>0</v>
      </c>
      <c r="O74" s="33">
        <v>0</v>
      </c>
      <c r="P74" s="33">
        <v>0</v>
      </c>
      <c r="Q74" s="33">
        <v>0</v>
      </c>
      <c r="R74" s="33">
        <v>0</v>
      </c>
      <c r="S74" s="33">
        <v>0</v>
      </c>
    </row>
    <row r="75" spans="2:19" s="3" customFormat="1" ht="23.25" customHeight="1">
      <c r="B75" s="80" t="s">
        <v>35</v>
      </c>
      <c r="C75" s="32">
        <v>0</v>
      </c>
      <c r="D75" s="75">
        <v>0</v>
      </c>
      <c r="E75" s="75">
        <v>0</v>
      </c>
      <c r="F75" s="32">
        <f>C74+D75-E75</f>
        <v>0</v>
      </c>
      <c r="G75" s="75">
        <v>0</v>
      </c>
      <c r="H75" s="76"/>
      <c r="I75" s="75">
        <v>0</v>
      </c>
      <c r="J75" s="75">
        <v>0</v>
      </c>
      <c r="K75" s="75">
        <v>0</v>
      </c>
      <c r="L75" s="75">
        <v>0</v>
      </c>
      <c r="M75" s="75">
        <v>0</v>
      </c>
      <c r="N75" s="75">
        <v>0</v>
      </c>
      <c r="O75" s="75">
        <v>0</v>
      </c>
      <c r="P75" s="75">
        <v>0</v>
      </c>
      <c r="Q75" s="75">
        <v>0</v>
      </c>
      <c r="R75" s="75">
        <v>0</v>
      </c>
      <c r="S75" s="34">
        <v>0</v>
      </c>
    </row>
    <row r="76" spans="2:19" s="3" customFormat="1" ht="23.25" customHeight="1">
      <c r="B76" s="80" t="s">
        <v>37</v>
      </c>
      <c r="C76" s="32">
        <v>0</v>
      </c>
      <c r="D76" s="75">
        <v>0</v>
      </c>
      <c r="E76" s="75">
        <v>0</v>
      </c>
      <c r="F76" s="32">
        <v>0</v>
      </c>
      <c r="G76" s="75">
        <v>0</v>
      </c>
      <c r="H76" s="76"/>
      <c r="I76" s="75">
        <v>0</v>
      </c>
      <c r="J76" s="75">
        <v>0</v>
      </c>
      <c r="K76" s="75">
        <v>0</v>
      </c>
      <c r="L76" s="75">
        <v>0</v>
      </c>
      <c r="M76" s="75">
        <v>0</v>
      </c>
      <c r="N76" s="75">
        <v>0</v>
      </c>
      <c r="O76" s="75">
        <v>0</v>
      </c>
      <c r="P76" s="75">
        <v>0</v>
      </c>
      <c r="Q76" s="75">
        <v>0</v>
      </c>
      <c r="R76" s="75">
        <v>0</v>
      </c>
      <c r="S76" s="34">
        <v>0</v>
      </c>
    </row>
    <row r="77" spans="2:19" s="4" customFormat="1" ht="23.25" customHeight="1">
      <c r="B77" s="44" t="s">
        <v>21</v>
      </c>
      <c r="C77" s="32" t="s">
        <v>22</v>
      </c>
      <c r="D77" s="32">
        <v>0</v>
      </c>
      <c r="E77" s="32">
        <v>0</v>
      </c>
      <c r="F77" s="32">
        <v>0</v>
      </c>
      <c r="G77" s="32">
        <v>0</v>
      </c>
      <c r="H77" s="32"/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32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</row>
    <row r="78" spans="2:19" s="4" customFormat="1" ht="32.25" customHeight="1">
      <c r="B78" s="45" t="s">
        <v>23</v>
      </c>
      <c r="C78" s="34" t="s">
        <v>18</v>
      </c>
      <c r="D78" s="34">
        <v>0</v>
      </c>
      <c r="E78" s="34">
        <v>0</v>
      </c>
      <c r="F78" s="34">
        <v>0</v>
      </c>
      <c r="G78" s="34">
        <v>0</v>
      </c>
      <c r="H78" s="35"/>
      <c r="I78" s="34" t="s">
        <v>18</v>
      </c>
      <c r="J78" s="34">
        <v>0</v>
      </c>
      <c r="K78" s="34">
        <v>0</v>
      </c>
      <c r="L78" s="34">
        <v>0</v>
      </c>
      <c r="M78" s="34">
        <v>0</v>
      </c>
      <c r="N78" s="34">
        <v>0</v>
      </c>
      <c r="O78" s="34" t="s">
        <v>18</v>
      </c>
      <c r="P78" s="34">
        <v>0</v>
      </c>
      <c r="Q78" s="34">
        <v>0</v>
      </c>
      <c r="R78" s="34">
        <v>0</v>
      </c>
      <c r="S78" s="34">
        <v>0</v>
      </c>
    </row>
    <row r="79" spans="2:19" ht="23.25" customHeight="1">
      <c r="B79" s="28" t="s">
        <v>30</v>
      </c>
      <c r="C79" s="29"/>
      <c r="D79" s="29"/>
      <c r="E79" s="29"/>
      <c r="F79" s="29"/>
      <c r="G79" s="29"/>
      <c r="H79" s="30"/>
      <c r="I79" s="29"/>
      <c r="J79" s="29"/>
      <c r="K79" s="29"/>
      <c r="L79" s="29"/>
      <c r="M79" s="29"/>
      <c r="N79" s="30"/>
      <c r="O79" s="29"/>
      <c r="P79" s="29"/>
      <c r="Q79" s="29"/>
      <c r="R79" s="29"/>
      <c r="S79" s="29"/>
    </row>
    <row r="80" spans="2:19" s="7" customFormat="1" ht="23.25" customHeight="1">
      <c r="B80" s="31" t="s">
        <v>16</v>
      </c>
      <c r="C80" s="82">
        <f>C47</f>
        <v>68000000</v>
      </c>
      <c r="D80" s="51"/>
      <c r="E80" s="51"/>
      <c r="F80" s="41"/>
      <c r="G80" s="41"/>
      <c r="H80" s="52"/>
      <c r="I80" s="79">
        <v>0</v>
      </c>
      <c r="J80" s="41">
        <v>0</v>
      </c>
      <c r="K80" s="41">
        <v>0</v>
      </c>
      <c r="L80" s="41">
        <v>0</v>
      </c>
      <c r="M80" s="41">
        <v>0</v>
      </c>
      <c r="N80" s="52">
        <v>0</v>
      </c>
      <c r="O80" s="79">
        <v>0</v>
      </c>
      <c r="P80" s="41">
        <v>0</v>
      </c>
      <c r="Q80" s="41">
        <v>0</v>
      </c>
      <c r="R80" s="41">
        <v>0</v>
      </c>
      <c r="S80" s="41">
        <v>0</v>
      </c>
    </row>
    <row r="81" spans="2:19" s="4" customFormat="1" ht="23.25" customHeight="1">
      <c r="B81" s="36" t="s">
        <v>35</v>
      </c>
      <c r="C81" s="82">
        <f>C80</f>
        <v>68000000</v>
      </c>
      <c r="D81" s="34">
        <v>0</v>
      </c>
      <c r="E81" s="34">
        <f>E48</f>
        <v>0</v>
      </c>
      <c r="F81" s="32">
        <f>C81+D81-E81</f>
        <v>68000000</v>
      </c>
      <c r="G81" s="34">
        <f aca="true" t="shared" si="1" ref="G81:S81">G77</f>
        <v>0</v>
      </c>
      <c r="H81" s="77"/>
      <c r="I81" s="34">
        <f t="shared" si="1"/>
        <v>0</v>
      </c>
      <c r="J81" s="34">
        <f>J48</f>
        <v>0</v>
      </c>
      <c r="K81" s="34">
        <f>K48</f>
        <v>0</v>
      </c>
      <c r="L81" s="34">
        <f t="shared" si="1"/>
        <v>0</v>
      </c>
      <c r="M81" s="34">
        <f t="shared" si="1"/>
        <v>0</v>
      </c>
      <c r="N81" s="34">
        <f t="shared" si="1"/>
        <v>0</v>
      </c>
      <c r="O81" s="34">
        <f t="shared" si="1"/>
        <v>0</v>
      </c>
      <c r="P81" s="34">
        <f t="shared" si="1"/>
        <v>0</v>
      </c>
      <c r="Q81" s="34">
        <f t="shared" si="1"/>
        <v>0</v>
      </c>
      <c r="R81" s="34">
        <f t="shared" si="1"/>
        <v>0</v>
      </c>
      <c r="S81" s="34">
        <f t="shared" si="1"/>
        <v>0</v>
      </c>
    </row>
    <row r="82" spans="2:19" s="4" customFormat="1" ht="23.25" customHeight="1">
      <c r="B82" s="36" t="s">
        <v>37</v>
      </c>
      <c r="C82" s="82">
        <v>68000000</v>
      </c>
      <c r="D82" s="34">
        <v>0</v>
      </c>
      <c r="E82" s="34">
        <v>2000000</v>
      </c>
      <c r="F82" s="32">
        <v>66000000</v>
      </c>
      <c r="G82" s="34">
        <v>0</v>
      </c>
      <c r="H82" s="77"/>
      <c r="I82" s="34">
        <v>0</v>
      </c>
      <c r="J82" s="34">
        <v>726900.74</v>
      </c>
      <c r="K82" s="34">
        <v>726900.74</v>
      </c>
      <c r="L82" s="34">
        <v>0</v>
      </c>
      <c r="M82" s="34">
        <v>0</v>
      </c>
      <c r="N82" s="34">
        <v>0</v>
      </c>
      <c r="O82" s="34">
        <v>0</v>
      </c>
      <c r="P82" s="34">
        <v>0</v>
      </c>
      <c r="Q82" s="34">
        <v>0</v>
      </c>
      <c r="R82" s="34">
        <v>0</v>
      </c>
      <c r="S82" s="34">
        <v>0</v>
      </c>
    </row>
    <row r="83" spans="2:19" s="4" customFormat="1" ht="23.25" customHeight="1">
      <c r="B83" s="36" t="s">
        <v>38</v>
      </c>
      <c r="C83" s="82">
        <v>66000000</v>
      </c>
      <c r="D83" s="34">
        <v>1000000</v>
      </c>
      <c r="E83" s="34">
        <v>0</v>
      </c>
      <c r="F83" s="32">
        <v>67000000</v>
      </c>
      <c r="G83" s="34">
        <v>0</v>
      </c>
      <c r="H83" s="77"/>
      <c r="I83" s="34">
        <v>0</v>
      </c>
      <c r="J83" s="34">
        <v>639432.22</v>
      </c>
      <c r="K83" s="34">
        <v>639432.22</v>
      </c>
      <c r="L83" s="34">
        <v>0</v>
      </c>
      <c r="M83" s="34">
        <v>0</v>
      </c>
      <c r="N83" s="34">
        <v>0</v>
      </c>
      <c r="O83" s="34">
        <v>0</v>
      </c>
      <c r="P83" s="34">
        <v>0</v>
      </c>
      <c r="Q83" s="34">
        <v>0</v>
      </c>
      <c r="R83" s="34">
        <v>0</v>
      </c>
      <c r="S83" s="34">
        <v>0</v>
      </c>
    </row>
    <row r="84" spans="2:19" s="4" customFormat="1" ht="23.25" customHeight="1">
      <c r="B84" s="36" t="s">
        <v>46</v>
      </c>
      <c r="C84" s="82">
        <v>67000000</v>
      </c>
      <c r="D84" s="34">
        <v>0</v>
      </c>
      <c r="E84" s="34">
        <v>0</v>
      </c>
      <c r="F84" s="32">
        <v>67000000</v>
      </c>
      <c r="G84" s="34">
        <v>0</v>
      </c>
      <c r="H84" s="77"/>
      <c r="I84" s="34">
        <v>0</v>
      </c>
      <c r="J84" s="34">
        <v>707037.72</v>
      </c>
      <c r="K84" s="34">
        <v>707037.72</v>
      </c>
      <c r="L84" s="34">
        <v>0</v>
      </c>
      <c r="M84" s="34">
        <v>0</v>
      </c>
      <c r="N84" s="34">
        <v>0</v>
      </c>
      <c r="O84" s="34">
        <v>0</v>
      </c>
      <c r="P84" s="34">
        <v>0</v>
      </c>
      <c r="Q84" s="34">
        <v>0</v>
      </c>
      <c r="R84" s="34">
        <v>0</v>
      </c>
      <c r="S84" s="34">
        <v>0</v>
      </c>
    </row>
    <row r="85" spans="2:19" s="4" customFormat="1" ht="23.25" customHeight="1">
      <c r="B85" s="36" t="s">
        <v>48</v>
      </c>
      <c r="C85" s="82">
        <v>67000000</v>
      </c>
      <c r="D85" s="34">
        <v>0</v>
      </c>
      <c r="E85" s="34">
        <v>0</v>
      </c>
      <c r="F85" s="32">
        <v>67000000</v>
      </c>
      <c r="G85" s="34">
        <v>0</v>
      </c>
      <c r="H85" s="77"/>
      <c r="I85" s="34">
        <v>0</v>
      </c>
      <c r="J85" s="34">
        <v>693178.36</v>
      </c>
      <c r="K85" s="34">
        <v>693178.36</v>
      </c>
      <c r="L85" s="34">
        <v>0</v>
      </c>
      <c r="M85" s="34">
        <v>0</v>
      </c>
      <c r="N85" s="34">
        <v>0</v>
      </c>
      <c r="O85" s="34">
        <v>0</v>
      </c>
      <c r="P85" s="34">
        <v>0</v>
      </c>
      <c r="Q85" s="34">
        <v>0</v>
      </c>
      <c r="R85" s="34">
        <v>0</v>
      </c>
      <c r="S85" s="34">
        <v>0</v>
      </c>
    </row>
    <row r="86" spans="2:19" s="4" customFormat="1" ht="23.25" customHeight="1">
      <c r="B86" s="36" t="s">
        <v>50</v>
      </c>
      <c r="C86" s="82">
        <v>67000000</v>
      </c>
      <c r="D86" s="34">
        <v>30000000</v>
      </c>
      <c r="E86" s="34">
        <v>30000000</v>
      </c>
      <c r="F86" s="32">
        <v>67000000</v>
      </c>
      <c r="G86" s="34">
        <v>0</v>
      </c>
      <c r="H86" s="77"/>
      <c r="I86" s="34">
        <v>0</v>
      </c>
      <c r="J86" s="34">
        <v>854124.11</v>
      </c>
      <c r="K86" s="34">
        <v>854124.11</v>
      </c>
      <c r="L86" s="34">
        <v>0</v>
      </c>
      <c r="M86" s="34">
        <v>0</v>
      </c>
      <c r="N86" s="34">
        <v>0</v>
      </c>
      <c r="O86" s="34">
        <v>0</v>
      </c>
      <c r="P86" s="34">
        <v>0</v>
      </c>
      <c r="Q86" s="34">
        <v>0</v>
      </c>
      <c r="R86" s="34">
        <v>0</v>
      </c>
      <c r="S86" s="34">
        <v>0</v>
      </c>
    </row>
    <row r="87" spans="2:19" s="4" customFormat="1" ht="23.25" customHeight="1">
      <c r="B87" s="44" t="s">
        <v>21</v>
      </c>
      <c r="C87" s="75" t="s">
        <v>18</v>
      </c>
      <c r="D87" s="78">
        <f>D54</f>
        <v>31000000</v>
      </c>
      <c r="E87" s="78">
        <f>E54</f>
        <v>32000000</v>
      </c>
      <c r="F87" s="78">
        <f>C80+D87-E87</f>
        <v>67000000</v>
      </c>
      <c r="G87" s="78">
        <f>G81</f>
        <v>0</v>
      </c>
      <c r="H87" s="78"/>
      <c r="I87" s="78">
        <f>I81</f>
        <v>0</v>
      </c>
      <c r="J87" s="78">
        <f>K54</f>
        <v>3620673.1500000004</v>
      </c>
      <c r="K87" s="78">
        <f>J54</f>
        <v>3620673.1500000004</v>
      </c>
      <c r="L87" s="78">
        <f>L81</f>
        <v>0</v>
      </c>
      <c r="M87" s="78">
        <f>M81</f>
        <v>0</v>
      </c>
      <c r="N87" s="78">
        <f>N81</f>
        <v>0</v>
      </c>
      <c r="O87" s="78">
        <v>0</v>
      </c>
      <c r="P87" s="78">
        <f>P81</f>
        <v>0</v>
      </c>
      <c r="Q87" s="78">
        <f>Q81</f>
        <v>0</v>
      </c>
      <c r="R87" s="78">
        <f>R81</f>
        <v>0</v>
      </c>
      <c r="S87" s="78">
        <v>0</v>
      </c>
    </row>
    <row r="88" spans="2:19" s="5" customFormat="1" ht="30.75" customHeight="1">
      <c r="B88" s="53" t="s">
        <v>23</v>
      </c>
      <c r="C88" s="54" t="s">
        <v>18</v>
      </c>
      <c r="D88" s="54">
        <v>0</v>
      </c>
      <c r="E88" s="54">
        <v>0</v>
      </c>
      <c r="F88" s="54">
        <v>0</v>
      </c>
      <c r="G88" s="54">
        <v>0</v>
      </c>
      <c r="H88" s="55"/>
      <c r="I88" s="54" t="s">
        <v>18</v>
      </c>
      <c r="J88" s="54">
        <v>0</v>
      </c>
      <c r="K88" s="54" t="s">
        <v>51</v>
      </c>
      <c r="L88" s="54">
        <v>0</v>
      </c>
      <c r="M88" s="54">
        <v>0</v>
      </c>
      <c r="N88" s="54">
        <v>0</v>
      </c>
      <c r="O88" s="54" t="s">
        <v>18</v>
      </c>
      <c r="P88" s="54">
        <v>0</v>
      </c>
      <c r="Q88" s="54">
        <v>0</v>
      </c>
      <c r="R88" s="54">
        <v>0</v>
      </c>
      <c r="S88" s="54">
        <v>0</v>
      </c>
    </row>
    <row r="89" spans="2:19" ht="23.25" customHeight="1">
      <c r="B89" s="28" t="s">
        <v>31</v>
      </c>
      <c r="C89" s="29"/>
      <c r="D89" s="29"/>
      <c r="E89" s="29"/>
      <c r="F89" s="29"/>
      <c r="G89" s="29"/>
      <c r="H89" s="30"/>
      <c r="I89" s="29"/>
      <c r="J89" s="29"/>
      <c r="K89" s="29"/>
      <c r="L89" s="29"/>
      <c r="M89" s="29"/>
      <c r="N89" s="30"/>
      <c r="O89" s="29"/>
      <c r="P89" s="29"/>
      <c r="Q89" s="29"/>
      <c r="R89" s="29"/>
      <c r="S89" s="29"/>
    </row>
    <row r="90" spans="2:19" ht="23.25" customHeight="1">
      <c r="B90" s="28" t="s">
        <v>32</v>
      </c>
      <c r="C90" s="29"/>
      <c r="D90" s="29"/>
      <c r="E90" s="29"/>
      <c r="F90" s="29"/>
      <c r="G90" s="29"/>
      <c r="H90" s="30"/>
      <c r="I90" s="29"/>
      <c r="J90" s="29"/>
      <c r="K90" s="29"/>
      <c r="L90" s="29"/>
      <c r="M90" s="29"/>
      <c r="N90" s="30"/>
      <c r="O90" s="29"/>
      <c r="P90" s="29"/>
      <c r="Q90" s="29"/>
      <c r="R90" s="29"/>
      <c r="S90" s="29"/>
    </row>
    <row r="91" spans="2:19" ht="23.25" customHeight="1">
      <c r="B91" s="56" t="s">
        <v>16</v>
      </c>
      <c r="C91" s="57">
        <v>0</v>
      </c>
      <c r="D91" s="57" t="s">
        <v>17</v>
      </c>
      <c r="E91" s="57"/>
      <c r="F91" s="57"/>
      <c r="G91" s="57"/>
      <c r="H91" s="58"/>
      <c r="I91" s="57">
        <v>0</v>
      </c>
      <c r="J91" s="57">
        <v>0</v>
      </c>
      <c r="K91" s="57">
        <v>0</v>
      </c>
      <c r="L91" s="59">
        <v>0</v>
      </c>
      <c r="M91" s="59">
        <v>0</v>
      </c>
      <c r="N91" s="60">
        <v>0</v>
      </c>
      <c r="O91" s="59">
        <v>0</v>
      </c>
      <c r="P91" s="59">
        <v>0</v>
      </c>
      <c r="Q91" s="59">
        <v>0</v>
      </c>
      <c r="R91" s="59">
        <v>0</v>
      </c>
      <c r="S91" s="59">
        <v>0</v>
      </c>
    </row>
    <row r="92" spans="2:19" ht="23.25" customHeight="1">
      <c r="B92" s="80" t="s">
        <v>35</v>
      </c>
      <c r="C92" s="32">
        <v>0</v>
      </c>
      <c r="D92" s="75">
        <v>0</v>
      </c>
      <c r="E92" s="32">
        <v>0</v>
      </c>
      <c r="F92" s="75">
        <f>C91+D92-E92</f>
        <v>0</v>
      </c>
      <c r="G92" s="75">
        <v>0</v>
      </c>
      <c r="H92" s="76"/>
      <c r="I92" s="75">
        <v>0</v>
      </c>
      <c r="J92" s="75">
        <v>0</v>
      </c>
      <c r="K92" s="75">
        <v>0</v>
      </c>
      <c r="L92" s="75">
        <v>0</v>
      </c>
      <c r="M92" s="75">
        <v>0</v>
      </c>
      <c r="N92" s="75">
        <v>0</v>
      </c>
      <c r="O92" s="75">
        <v>0</v>
      </c>
      <c r="P92" s="75">
        <v>0</v>
      </c>
      <c r="Q92" s="75">
        <v>0</v>
      </c>
      <c r="R92" s="75">
        <v>0</v>
      </c>
      <c r="S92" s="34">
        <v>0</v>
      </c>
    </row>
    <row r="93" spans="2:19" ht="23.25" customHeight="1">
      <c r="B93" s="80" t="s">
        <v>37</v>
      </c>
      <c r="C93" s="32">
        <v>0</v>
      </c>
      <c r="D93" s="75">
        <v>0</v>
      </c>
      <c r="E93" s="32">
        <v>0</v>
      </c>
      <c r="F93" s="75">
        <v>0</v>
      </c>
      <c r="G93" s="75">
        <v>0</v>
      </c>
      <c r="H93" s="76"/>
      <c r="I93" s="75">
        <v>0</v>
      </c>
      <c r="J93" s="75">
        <v>0</v>
      </c>
      <c r="K93" s="75">
        <v>0</v>
      </c>
      <c r="L93" s="75">
        <v>0</v>
      </c>
      <c r="M93" s="75">
        <v>0</v>
      </c>
      <c r="N93" s="75">
        <v>0</v>
      </c>
      <c r="O93" s="75">
        <v>0</v>
      </c>
      <c r="P93" s="75">
        <v>0</v>
      </c>
      <c r="Q93" s="75">
        <v>0</v>
      </c>
      <c r="R93" s="75">
        <v>0</v>
      </c>
      <c r="S93" s="34">
        <v>0</v>
      </c>
    </row>
    <row r="94" spans="2:19" ht="23.25" customHeight="1">
      <c r="B94" s="80" t="s">
        <v>38</v>
      </c>
      <c r="C94" s="32">
        <v>0</v>
      </c>
      <c r="D94" s="75">
        <v>0</v>
      </c>
      <c r="E94" s="32">
        <v>0</v>
      </c>
      <c r="F94" s="75">
        <v>0</v>
      </c>
      <c r="G94" s="75">
        <v>0</v>
      </c>
      <c r="H94" s="76"/>
      <c r="I94" s="75">
        <v>0</v>
      </c>
      <c r="J94" s="75">
        <v>0</v>
      </c>
      <c r="K94" s="75">
        <v>0</v>
      </c>
      <c r="L94" s="75">
        <v>0</v>
      </c>
      <c r="M94" s="75">
        <v>0</v>
      </c>
      <c r="N94" s="75">
        <v>0</v>
      </c>
      <c r="O94" s="75">
        <v>0</v>
      </c>
      <c r="P94" s="75">
        <v>0</v>
      </c>
      <c r="Q94" s="75">
        <v>0</v>
      </c>
      <c r="R94" s="75">
        <v>0</v>
      </c>
      <c r="S94" s="34">
        <v>0</v>
      </c>
    </row>
    <row r="95" spans="2:19" ht="23.25" customHeight="1">
      <c r="B95" s="53" t="s">
        <v>19</v>
      </c>
      <c r="C95" s="57">
        <v>0</v>
      </c>
      <c r="D95" s="57">
        <v>0</v>
      </c>
      <c r="E95" s="57">
        <v>0</v>
      </c>
      <c r="F95" s="57">
        <v>0</v>
      </c>
      <c r="G95" s="57">
        <v>0</v>
      </c>
      <c r="H95" s="61"/>
      <c r="I95" s="57">
        <v>0</v>
      </c>
      <c r="J95" s="57">
        <v>0</v>
      </c>
      <c r="K95" s="57">
        <v>0</v>
      </c>
      <c r="L95" s="57">
        <v>0</v>
      </c>
      <c r="M95" s="57">
        <v>0</v>
      </c>
      <c r="N95" s="60">
        <v>0</v>
      </c>
      <c r="O95" s="57">
        <v>0</v>
      </c>
      <c r="P95" s="57">
        <v>0</v>
      </c>
      <c r="Q95" s="57">
        <v>0</v>
      </c>
      <c r="R95" s="57">
        <v>0</v>
      </c>
      <c r="S95" s="57">
        <v>0</v>
      </c>
    </row>
    <row r="96" spans="2:19" ht="23.25" customHeight="1">
      <c r="B96" s="28" t="s">
        <v>33</v>
      </c>
      <c r="C96" s="46"/>
      <c r="D96" s="46"/>
      <c r="E96" s="29"/>
      <c r="F96" s="29"/>
      <c r="G96" s="29"/>
      <c r="H96" s="30"/>
      <c r="I96" s="29"/>
      <c r="J96" s="29"/>
      <c r="K96" s="29"/>
      <c r="L96" s="29"/>
      <c r="M96" s="29"/>
      <c r="N96" s="30"/>
      <c r="O96" s="29"/>
      <c r="P96" s="29"/>
      <c r="Q96" s="29"/>
      <c r="R96" s="29"/>
      <c r="S96" s="29"/>
    </row>
    <row r="97" spans="2:19" s="8" customFormat="1" ht="23.25" customHeight="1">
      <c r="B97" s="31" t="s">
        <v>16</v>
      </c>
      <c r="C97" s="31">
        <v>0</v>
      </c>
      <c r="D97" s="31"/>
      <c r="E97" s="31"/>
      <c r="F97" s="31">
        <v>0</v>
      </c>
      <c r="G97" s="31"/>
      <c r="H97" s="62"/>
      <c r="I97" s="31">
        <v>0</v>
      </c>
      <c r="J97" s="31">
        <v>0</v>
      </c>
      <c r="K97" s="31">
        <v>0</v>
      </c>
      <c r="L97" s="31">
        <v>0</v>
      </c>
      <c r="M97" s="31">
        <v>0</v>
      </c>
      <c r="N97" s="62">
        <v>0</v>
      </c>
      <c r="O97" s="31">
        <v>0</v>
      </c>
      <c r="P97" s="31">
        <v>0</v>
      </c>
      <c r="Q97" s="31">
        <v>0</v>
      </c>
      <c r="R97" s="31">
        <v>0</v>
      </c>
      <c r="S97" s="31">
        <v>0</v>
      </c>
    </row>
    <row r="98" spans="2:19" s="9" customFormat="1" ht="23.25" customHeight="1">
      <c r="B98" s="63" t="s">
        <v>21</v>
      </c>
      <c r="C98" s="64" t="s">
        <v>22</v>
      </c>
      <c r="D98" s="65">
        <v>0</v>
      </c>
      <c r="E98" s="65">
        <v>0</v>
      </c>
      <c r="F98" s="65">
        <v>0</v>
      </c>
      <c r="G98" s="65">
        <v>0</v>
      </c>
      <c r="H98" s="66"/>
      <c r="I98" s="64" t="s">
        <v>22</v>
      </c>
      <c r="J98" s="65">
        <v>0</v>
      </c>
      <c r="K98" s="65">
        <v>0</v>
      </c>
      <c r="L98" s="65">
        <v>0</v>
      </c>
      <c r="M98" s="65">
        <v>0</v>
      </c>
      <c r="N98" s="67">
        <v>0</v>
      </c>
      <c r="O98" s="64" t="s">
        <v>22</v>
      </c>
      <c r="P98" s="65">
        <v>0</v>
      </c>
      <c r="Q98" s="65">
        <v>0</v>
      </c>
      <c r="R98" s="65">
        <v>0</v>
      </c>
      <c r="S98" s="65">
        <v>0</v>
      </c>
    </row>
    <row r="99" spans="2:19" s="9" customFormat="1" ht="32.25" customHeight="1">
      <c r="B99" s="53" t="s">
        <v>23</v>
      </c>
      <c r="C99" s="54" t="s">
        <v>18</v>
      </c>
      <c r="D99" s="85">
        <v>0</v>
      </c>
      <c r="E99" s="85">
        <v>0</v>
      </c>
      <c r="F99" s="85">
        <v>0</v>
      </c>
      <c r="G99" s="85">
        <v>0</v>
      </c>
      <c r="H99" s="55"/>
      <c r="I99" s="54" t="s">
        <v>18</v>
      </c>
      <c r="J99" s="85">
        <v>0</v>
      </c>
      <c r="K99" s="85">
        <v>0</v>
      </c>
      <c r="L99" s="85">
        <v>0</v>
      </c>
      <c r="M99" s="85">
        <v>0</v>
      </c>
      <c r="N99" s="54">
        <v>0</v>
      </c>
      <c r="O99" s="54" t="s">
        <v>18</v>
      </c>
      <c r="P99" s="85">
        <v>0</v>
      </c>
      <c r="Q99" s="85">
        <v>0</v>
      </c>
      <c r="R99" s="85">
        <v>0</v>
      </c>
      <c r="S99" s="85">
        <v>0</v>
      </c>
    </row>
    <row r="100" spans="2:19" ht="27" customHeight="1">
      <c r="B100" s="28" t="s">
        <v>34</v>
      </c>
      <c r="C100" s="29"/>
      <c r="D100" s="29"/>
      <c r="E100" s="29"/>
      <c r="F100" s="29"/>
      <c r="G100" s="29"/>
      <c r="H100" s="30"/>
      <c r="I100" s="29"/>
      <c r="J100" s="29"/>
      <c r="K100" s="29"/>
      <c r="L100" s="29"/>
      <c r="M100" s="29"/>
      <c r="N100" s="30"/>
      <c r="O100" s="29"/>
      <c r="P100" s="29"/>
      <c r="Q100" s="29"/>
      <c r="R100" s="29"/>
      <c r="S100" s="29"/>
    </row>
    <row r="101" spans="2:19" s="7" customFormat="1" ht="27" customHeight="1">
      <c r="B101" s="31" t="s">
        <v>16</v>
      </c>
      <c r="C101" s="32">
        <f>C80+C97</f>
        <v>68000000</v>
      </c>
      <c r="D101" s="32"/>
      <c r="E101" s="32"/>
      <c r="F101" s="32"/>
      <c r="G101" s="32">
        <v>0</v>
      </c>
      <c r="H101" s="43"/>
      <c r="I101" s="32"/>
      <c r="J101" s="32">
        <v>0</v>
      </c>
      <c r="K101" s="32">
        <v>0</v>
      </c>
      <c r="L101" s="32">
        <v>0</v>
      </c>
      <c r="M101" s="32">
        <v>0</v>
      </c>
      <c r="N101" s="43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</row>
    <row r="102" spans="2:19" s="7" customFormat="1" ht="27" customHeight="1">
      <c r="B102" s="36" t="s">
        <v>35</v>
      </c>
      <c r="C102" s="32">
        <f>C101</f>
        <v>68000000</v>
      </c>
      <c r="D102" s="34">
        <f>D81</f>
        <v>0</v>
      </c>
      <c r="E102" s="34">
        <f>E81</f>
        <v>0</v>
      </c>
      <c r="F102" s="32">
        <f>C102+D102-E102</f>
        <v>68000000</v>
      </c>
      <c r="G102" s="34">
        <f aca="true" t="shared" si="2" ref="G102:S102">G98</f>
        <v>0</v>
      </c>
      <c r="H102" s="77"/>
      <c r="I102" s="34"/>
      <c r="J102" s="34">
        <f>J48</f>
        <v>0</v>
      </c>
      <c r="K102" s="34">
        <f>K48</f>
        <v>0</v>
      </c>
      <c r="L102" s="34">
        <f t="shared" si="2"/>
        <v>0</v>
      </c>
      <c r="M102" s="34">
        <f t="shared" si="2"/>
        <v>0</v>
      </c>
      <c r="N102" s="34">
        <f t="shared" si="2"/>
        <v>0</v>
      </c>
      <c r="O102" s="34" t="str">
        <f t="shared" si="2"/>
        <v>Х</v>
      </c>
      <c r="P102" s="34">
        <f t="shared" si="2"/>
        <v>0</v>
      </c>
      <c r="Q102" s="34">
        <f t="shared" si="2"/>
        <v>0</v>
      </c>
      <c r="R102" s="34">
        <f t="shared" si="2"/>
        <v>0</v>
      </c>
      <c r="S102" s="34">
        <f t="shared" si="2"/>
        <v>0</v>
      </c>
    </row>
    <row r="103" spans="2:19" s="7" customFormat="1" ht="27" customHeight="1">
      <c r="B103" s="36" t="s">
        <v>37</v>
      </c>
      <c r="C103" s="32">
        <v>68000000</v>
      </c>
      <c r="D103" s="34">
        <v>0</v>
      </c>
      <c r="E103" s="34">
        <v>2000000</v>
      </c>
      <c r="F103" s="32">
        <v>66000000</v>
      </c>
      <c r="G103" s="34">
        <v>0</v>
      </c>
      <c r="H103" s="77"/>
      <c r="I103" s="34">
        <v>0</v>
      </c>
      <c r="J103" s="34">
        <v>726900.74</v>
      </c>
      <c r="K103" s="34">
        <v>726900.74</v>
      </c>
      <c r="L103" s="34">
        <v>0</v>
      </c>
      <c r="M103" s="34">
        <v>0</v>
      </c>
      <c r="N103" s="34">
        <v>0</v>
      </c>
      <c r="O103" s="34" t="s">
        <v>18</v>
      </c>
      <c r="P103" s="34">
        <v>0</v>
      </c>
      <c r="Q103" s="34">
        <v>0</v>
      </c>
      <c r="R103" s="34">
        <v>0</v>
      </c>
      <c r="S103" s="34">
        <v>0</v>
      </c>
    </row>
    <row r="104" spans="2:20" s="7" customFormat="1" ht="27" customHeight="1">
      <c r="B104" s="36" t="s">
        <v>38</v>
      </c>
      <c r="C104" s="32">
        <v>66000000</v>
      </c>
      <c r="D104" s="34">
        <v>1000000</v>
      </c>
      <c r="E104" s="34">
        <v>0</v>
      </c>
      <c r="F104" s="32">
        <v>67000000</v>
      </c>
      <c r="G104" s="34">
        <v>0</v>
      </c>
      <c r="H104" s="77"/>
      <c r="I104" s="34">
        <v>0</v>
      </c>
      <c r="J104" s="34">
        <v>639432.22</v>
      </c>
      <c r="K104" s="34">
        <v>639432.22</v>
      </c>
      <c r="L104" s="34">
        <v>0</v>
      </c>
      <c r="M104" s="34">
        <v>0</v>
      </c>
      <c r="N104" s="34">
        <v>0</v>
      </c>
      <c r="O104" s="34">
        <v>0</v>
      </c>
      <c r="P104" s="34">
        <v>0</v>
      </c>
      <c r="Q104" s="34">
        <v>0</v>
      </c>
      <c r="R104" s="34">
        <v>0</v>
      </c>
      <c r="S104" s="34">
        <v>0</v>
      </c>
      <c r="T104" s="91">
        <v>0</v>
      </c>
    </row>
    <row r="105" spans="2:20" s="7" customFormat="1" ht="27" customHeight="1">
      <c r="B105" s="36" t="s">
        <v>47</v>
      </c>
      <c r="C105" s="32">
        <v>67000000</v>
      </c>
      <c r="D105" s="34">
        <v>0</v>
      </c>
      <c r="E105" s="34">
        <v>0</v>
      </c>
      <c r="F105" s="32">
        <v>67000000</v>
      </c>
      <c r="G105" s="34">
        <v>0</v>
      </c>
      <c r="H105" s="77"/>
      <c r="I105" s="34">
        <v>0</v>
      </c>
      <c r="J105" s="34">
        <v>707037.72</v>
      </c>
      <c r="K105" s="34">
        <v>707037.72</v>
      </c>
      <c r="L105" s="34">
        <v>0</v>
      </c>
      <c r="M105" s="34">
        <v>0</v>
      </c>
      <c r="N105" s="34">
        <v>0</v>
      </c>
      <c r="O105" s="34">
        <v>0</v>
      </c>
      <c r="P105" s="34">
        <v>0</v>
      </c>
      <c r="Q105" s="34">
        <v>0</v>
      </c>
      <c r="R105" s="34">
        <v>0</v>
      </c>
      <c r="S105" s="34">
        <v>0</v>
      </c>
      <c r="T105" s="93">
        <v>0</v>
      </c>
    </row>
    <row r="106" spans="2:20" s="7" customFormat="1" ht="27" customHeight="1">
      <c r="B106" s="36" t="s">
        <v>48</v>
      </c>
      <c r="C106" s="32">
        <v>67000000</v>
      </c>
      <c r="D106" s="34">
        <v>0</v>
      </c>
      <c r="E106" s="34">
        <v>0</v>
      </c>
      <c r="F106" s="32">
        <v>67000000</v>
      </c>
      <c r="G106" s="34">
        <v>0</v>
      </c>
      <c r="H106" s="77"/>
      <c r="I106" s="34">
        <v>0</v>
      </c>
      <c r="J106" s="34">
        <v>693178.36</v>
      </c>
      <c r="K106" s="34">
        <v>693178.36</v>
      </c>
      <c r="L106" s="34">
        <v>0</v>
      </c>
      <c r="M106" s="34">
        <v>0</v>
      </c>
      <c r="N106" s="34">
        <v>0</v>
      </c>
      <c r="O106" s="34">
        <v>0</v>
      </c>
      <c r="P106" s="34">
        <v>0</v>
      </c>
      <c r="Q106" s="34">
        <v>0</v>
      </c>
      <c r="R106" s="34">
        <v>0</v>
      </c>
      <c r="S106" s="34">
        <v>0</v>
      </c>
      <c r="T106" s="93"/>
    </row>
    <row r="107" spans="2:20" s="7" customFormat="1" ht="27" customHeight="1">
      <c r="B107" s="36" t="s">
        <v>50</v>
      </c>
      <c r="C107" s="32">
        <v>67000000</v>
      </c>
      <c r="D107" s="34">
        <v>30000000</v>
      </c>
      <c r="E107" s="34">
        <v>30000000</v>
      </c>
      <c r="F107" s="32">
        <v>67000000</v>
      </c>
      <c r="G107" s="34">
        <v>0</v>
      </c>
      <c r="H107" s="77"/>
      <c r="I107" s="34">
        <v>0</v>
      </c>
      <c r="J107" s="34">
        <v>854124.11</v>
      </c>
      <c r="K107" s="34">
        <v>854124.11</v>
      </c>
      <c r="L107" s="34">
        <v>0</v>
      </c>
      <c r="M107" s="34">
        <v>0</v>
      </c>
      <c r="N107" s="34">
        <v>0</v>
      </c>
      <c r="O107" s="34">
        <v>0</v>
      </c>
      <c r="P107" s="34">
        <v>0</v>
      </c>
      <c r="Q107" s="34">
        <v>0</v>
      </c>
      <c r="R107" s="34"/>
      <c r="S107" s="34"/>
      <c r="T107" s="93"/>
    </row>
    <row r="108" spans="2:19" s="7" customFormat="1" ht="27" customHeight="1">
      <c r="B108" s="44" t="s">
        <v>19</v>
      </c>
      <c r="C108" s="32" t="s">
        <v>18</v>
      </c>
      <c r="D108" s="32">
        <f>D87</f>
        <v>31000000</v>
      </c>
      <c r="E108" s="32">
        <f>E87</f>
        <v>32000000</v>
      </c>
      <c r="F108" s="32">
        <f>F87</f>
        <v>67000000</v>
      </c>
      <c r="G108" s="32">
        <f>G102</f>
        <v>0</v>
      </c>
      <c r="H108" s="32"/>
      <c r="I108" s="32">
        <f>I102</f>
        <v>0</v>
      </c>
      <c r="J108" s="78">
        <f>J54</f>
        <v>3620673.1500000004</v>
      </c>
      <c r="K108" s="78">
        <f>K54</f>
        <v>3620673.1500000004</v>
      </c>
      <c r="L108" s="32">
        <f aca="true" t="shared" si="3" ref="L108:S108">L102</f>
        <v>0</v>
      </c>
      <c r="M108" s="32">
        <f t="shared" si="3"/>
        <v>0</v>
      </c>
      <c r="N108" s="32">
        <f t="shared" si="3"/>
        <v>0</v>
      </c>
      <c r="O108" s="32" t="str">
        <f t="shared" si="3"/>
        <v>Х</v>
      </c>
      <c r="P108" s="32">
        <f t="shared" si="3"/>
        <v>0</v>
      </c>
      <c r="Q108" s="32">
        <f t="shared" si="3"/>
        <v>0</v>
      </c>
      <c r="R108" s="32">
        <f t="shared" si="3"/>
        <v>0</v>
      </c>
      <c r="S108" s="32">
        <f t="shared" si="3"/>
        <v>0</v>
      </c>
    </row>
    <row r="109" spans="2:19" s="10" customFormat="1" ht="30" customHeight="1">
      <c r="B109" s="53" t="s">
        <v>23</v>
      </c>
      <c r="C109" s="54" t="s">
        <v>18</v>
      </c>
      <c r="D109" s="54">
        <v>0</v>
      </c>
      <c r="E109" s="54">
        <v>0</v>
      </c>
      <c r="F109" s="54">
        <v>0</v>
      </c>
      <c r="G109" s="54">
        <v>0</v>
      </c>
      <c r="H109" s="55"/>
      <c r="I109" s="54" t="s">
        <v>18</v>
      </c>
      <c r="J109" s="54">
        <v>0</v>
      </c>
      <c r="K109" s="54">
        <v>0</v>
      </c>
      <c r="L109" s="54">
        <v>0</v>
      </c>
      <c r="M109" s="54">
        <v>0</v>
      </c>
      <c r="N109" s="54">
        <v>0</v>
      </c>
      <c r="O109" s="54" t="s">
        <v>18</v>
      </c>
      <c r="P109" s="54">
        <v>0</v>
      </c>
      <c r="Q109" s="54">
        <v>0</v>
      </c>
      <c r="R109" s="54">
        <v>0</v>
      </c>
      <c r="S109" s="54">
        <v>0</v>
      </c>
    </row>
    <row r="110" spans="2:19" s="10" customFormat="1" ht="23.25" customHeight="1">
      <c r="B110" s="68"/>
      <c r="C110" s="69"/>
      <c r="D110" s="69"/>
      <c r="E110" s="69"/>
      <c r="F110" s="70"/>
      <c r="G110" s="69"/>
      <c r="H110" s="69"/>
      <c r="I110" s="69"/>
      <c r="J110" s="69"/>
      <c r="K110" s="69"/>
      <c r="L110" s="69"/>
      <c r="M110" s="69"/>
      <c r="N110" s="71"/>
      <c r="O110" s="69"/>
      <c r="P110" s="69"/>
      <c r="Q110" s="69"/>
      <c r="R110" s="69"/>
      <c r="S110" s="69"/>
    </row>
    <row r="111" spans="2:19" s="9" customFormat="1" ht="13.5" customHeight="1">
      <c r="B111" s="86" t="s">
        <v>39</v>
      </c>
      <c r="C111" s="72"/>
      <c r="D111" s="97" t="s">
        <v>40</v>
      </c>
      <c r="E111" s="97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3"/>
    </row>
    <row r="112" spans="2:19" s="9" customFormat="1" ht="18" customHeight="1">
      <c r="B112" s="99" t="s">
        <v>41</v>
      </c>
      <c r="C112" s="99"/>
      <c r="D112" s="99"/>
      <c r="E112" s="99"/>
      <c r="F112" s="99"/>
      <c r="G112" s="99"/>
      <c r="H112" s="99"/>
      <c r="I112" s="99"/>
      <c r="J112" s="73"/>
      <c r="K112" s="73"/>
      <c r="L112" s="73"/>
      <c r="M112" s="73"/>
      <c r="N112" s="74"/>
      <c r="O112" s="73"/>
      <c r="P112" s="73"/>
      <c r="Q112" s="73"/>
      <c r="R112" s="73"/>
      <c r="S112" s="73"/>
    </row>
    <row r="113" spans="2:19" s="4" customFormat="1" ht="45.75" customHeight="1"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</row>
    <row r="114" spans="8:14" s="4" customFormat="1" ht="23.25" customHeight="1">
      <c r="H114" s="2"/>
      <c r="N114" s="1"/>
    </row>
    <row r="115" spans="8:14" s="4" customFormat="1" ht="23.25" customHeight="1">
      <c r="H115" s="2"/>
      <c r="N115" s="1"/>
    </row>
    <row r="116" spans="8:14" s="4" customFormat="1" ht="23.25" customHeight="1">
      <c r="H116" s="2"/>
      <c r="N116" s="1"/>
    </row>
    <row r="117" spans="8:14" s="4" customFormat="1" ht="23.25" customHeight="1">
      <c r="H117" s="2"/>
      <c r="N117" s="1"/>
    </row>
    <row r="118" ht="23.25" customHeight="1"/>
    <row r="119" ht="23.25" customHeight="1"/>
    <row r="120" ht="23.25" customHeight="1"/>
    <row r="121" ht="409.5" customHeight="1" hidden="1"/>
    <row r="122" ht="11.25" customHeight="1"/>
    <row r="123" ht="12.75" customHeight="1"/>
    <row r="124" spans="2:19" ht="12.75" customHeight="1">
      <c r="B124" s="11"/>
      <c r="C124" s="11"/>
      <c r="D124" s="11"/>
      <c r="E124" s="11"/>
      <c r="F124" s="11"/>
      <c r="G124" s="11"/>
      <c r="H124" s="12"/>
      <c r="I124" s="11"/>
      <c r="J124" s="11"/>
      <c r="K124" s="11"/>
      <c r="L124" s="11"/>
      <c r="M124" s="11"/>
      <c r="N124" s="13"/>
      <c r="O124" s="11"/>
      <c r="P124" s="11"/>
      <c r="Q124" s="11"/>
      <c r="R124" s="11"/>
      <c r="S124" s="11"/>
    </row>
    <row r="125" spans="2:19" ht="12.75" customHeight="1">
      <c r="B125" s="11"/>
      <c r="C125" s="12"/>
      <c r="D125" s="11"/>
      <c r="E125" s="11"/>
      <c r="F125" s="11"/>
      <c r="G125" s="11"/>
      <c r="H125" s="12"/>
      <c r="I125" s="11"/>
      <c r="J125" s="11"/>
      <c r="K125" s="11"/>
      <c r="L125" s="11"/>
      <c r="M125" s="11"/>
      <c r="N125" s="13"/>
      <c r="O125" s="11"/>
      <c r="P125" s="11"/>
      <c r="Q125" s="11"/>
      <c r="R125" s="11"/>
      <c r="S125" s="11"/>
    </row>
  </sheetData>
  <sheetProtection/>
  <mergeCells count="10">
    <mergeCell ref="H1:M1"/>
    <mergeCell ref="H4:M4"/>
    <mergeCell ref="J3:K3"/>
    <mergeCell ref="H2:M2"/>
    <mergeCell ref="D111:E111"/>
    <mergeCell ref="B113:S113"/>
    <mergeCell ref="B112:I112"/>
    <mergeCell ref="C4:G4"/>
    <mergeCell ref="B4:B5"/>
    <mergeCell ref="B7:E7"/>
  </mergeCells>
  <printOptions/>
  <pageMargins left="0.03937007874015748" right="0.03937007874015748" top="0.3937007874015748" bottom="0.1968503937007874" header="0.5118110236220472" footer="0.3937007874015748"/>
  <pageSetup fitToHeight="4" fitToWidth="1" horizontalDpi="600" verticalDpi="600" orientation="landscape" paperSize="9" scale="56" r:id="rId1"/>
  <rowBreaks count="1" manualBreakCount="1">
    <brk id="68" min="1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goroduglich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makarina</dc:creator>
  <cp:keywords/>
  <dc:description/>
  <cp:lastModifiedBy>Шумакова С.А.</cp:lastModifiedBy>
  <cp:lastPrinted>2017-07-03T08:30:03Z</cp:lastPrinted>
  <dcterms:created xsi:type="dcterms:W3CDTF">2010-10-04T10:20:09Z</dcterms:created>
  <dcterms:modified xsi:type="dcterms:W3CDTF">2017-07-03T08:31:36Z</dcterms:modified>
  <cp:category/>
  <cp:version/>
  <cp:contentType/>
  <cp:contentStatus/>
</cp:coreProperties>
</file>