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80" windowWidth="16200" windowHeight="1179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книга_1'!$B$1:$U$99</definedName>
  </definedNames>
  <calcPr fullCalcOnLoad="1"/>
</workbook>
</file>

<file path=xl/sharedStrings.xml><?xml version="1.0" encoding="utf-8"?>
<sst xmlns="http://schemas.openxmlformats.org/spreadsheetml/2006/main" count="146" uniqueCount="50">
  <si>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</si>
  <si>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</si>
  <si>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</si>
  <si>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</si>
  <si>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</si>
  <si>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</si>
  <si>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</si>
  <si>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</si>
  <si>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</si>
  <si>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</si>
  <si>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</si>
  <si>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</si>
  <si>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</si>
  <si>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</si>
  <si>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</si>
  <si>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</si>
  <si>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</si>
  <si>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</si>
  <si>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</si>
  <si>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</si>
  <si>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</si>
  <si>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</si>
  <si>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</si>
  <si>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</si>
  <si>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</si>
  <si>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</si>
  <si>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</si>
  <si>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</si>
  <si>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</si>
  <si>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</si>
  <si>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</si>
  <si>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</si>
  <si>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</si>
  <si>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</si>
  <si>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</si>
  <si>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</si>
  <si>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</si>
  <si>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февраль</t>
  </si>
  <si>
    <t>март</t>
  </si>
  <si>
    <t>Исполнитель</t>
  </si>
  <si>
    <t>Шумакова С.А.</t>
  </si>
  <si>
    <t>тел. (48532) 2-05-50</t>
  </si>
  <si>
    <t xml:space="preserve">Договор № 0017/0/16192 от 17.06.2016   кредитор: ПАО "Сбербанк России" Дата погашения: 16.06.2017г.  Без обеспечения </t>
  </si>
  <si>
    <t xml:space="preserve">Договор № 0017/0/16223 от 15.07.2016   кредитор: ПАО "Сбербанк России" Дата погашения: 14.07.2017г.  Без обеспечения </t>
  </si>
  <si>
    <t>на начало года</t>
  </si>
  <si>
    <t xml:space="preserve">Договор № 0017/0/16341 от 22.11.2016   кредитор: ПАО "Сбербанк России" Дата погашения: 21.11.2018г.  Без обеспечения </t>
  </si>
  <si>
    <t>апрель</t>
  </si>
  <si>
    <t>апель</t>
  </si>
  <si>
    <t>на 01.06.2017г</t>
  </si>
  <si>
    <t>май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</si>
</sst>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192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14" fontId="7" fillId="0" borderId="14" xfId="0" applyNumberFormat="1" applyFont="1" applyFill="1" applyBorder="1" applyAlignment="1" applyProtection="1">
      <alignment horizontal="left"/>
      <protection hidden="1"/>
    </xf>
    <xf numFmtId="14" fontId="8" fillId="0" borderId="14" xfId="0" applyNumberFormat="1" applyFont="1" applyFill="1" applyBorder="1" applyAlignment="1" applyProtection="1">
      <alignment horizontal="left"/>
      <protection hidden="1"/>
    </xf>
    <xf numFmtId="191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>
      <alignment/>
    </xf>
    <xf numFmtId="4" fontId="7" fillId="0" borderId="15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/>
    </xf>
    <xf numFmtId="4" fontId="7" fillId="0" borderId="0" xfId="0" applyNumberFormat="1" applyFont="1" applyFill="1" applyBorder="1" applyAlignment="1" applyProtection="1">
      <alignment horizontal="right" wrapText="1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  <xf numFmtId="0" fontId="8" fillId="0" borderId="17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12"/>
  <sheetViews>
    <sheetView tabSelected="1" view="pageBreakPreview" zoomScaleNormal="75" zoomScaleSheetLayoutView="100" zoomScalePageLayoutView="0" workbookViewId="0" topLeftCell="A1">
      <pane xSplit="2" ySplit="7" topLeftCell="C4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75" sqref="F75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2.00390625" style="2" customWidth="1"/>
    <col min="9" max="9" width="14.71093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1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4" t="s">
        <v>0</v>
      </c>
      <c r="I1" s="94"/>
      <c r="J1" s="94"/>
      <c r="K1" s="94"/>
      <c r="L1" s="94"/>
      <c r="M1" s="94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6" t="s">
        <v>1</v>
      </c>
      <c r="I2" s="96"/>
      <c r="J2" s="96"/>
      <c r="K2" s="96"/>
      <c r="L2" s="96"/>
      <c r="M2" s="96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4" t="s">
        <v>48</v>
      </c>
      <c r="K3" s="94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01" t="s">
        <v>2</v>
      </c>
      <c r="C4" s="100" t="s">
        <v>3</v>
      </c>
      <c r="D4" s="100"/>
      <c r="E4" s="100"/>
      <c r="F4" s="100"/>
      <c r="G4" s="100"/>
      <c r="H4" s="95" t="s">
        <v>4</v>
      </c>
      <c r="I4" s="95"/>
      <c r="J4" s="95"/>
      <c r="K4" s="95"/>
      <c r="L4" s="95"/>
      <c r="M4" s="95"/>
      <c r="N4" s="20"/>
      <c r="O4" s="21" t="s">
        <v>5</v>
      </c>
      <c r="P4" s="21"/>
      <c r="Q4" s="21"/>
      <c r="R4" s="21"/>
      <c r="S4" s="21"/>
    </row>
    <row r="5" spans="2:19" ht="45" customHeight="1">
      <c r="B5" s="101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02" t="s">
        <v>15</v>
      </c>
      <c r="C7" s="103"/>
      <c r="D7" s="103"/>
      <c r="E7" s="103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20" s="4" customFormat="1" ht="23.25" customHeight="1">
      <c r="B8" s="88" t="s">
        <v>42</v>
      </c>
      <c r="C8" s="41"/>
      <c r="D8" s="41"/>
      <c r="E8" s="41"/>
      <c r="F8" s="32"/>
      <c r="G8" s="32"/>
      <c r="H8" s="84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5"/>
    </row>
    <row r="9" spans="2:20" s="4" customFormat="1" ht="23.25" customHeight="1">
      <c r="B9" s="88" t="s">
        <v>16</v>
      </c>
      <c r="C9" s="41">
        <v>20000000</v>
      </c>
      <c r="D9" s="41">
        <v>0</v>
      </c>
      <c r="E9" s="41">
        <v>0</v>
      </c>
      <c r="F9" s="32">
        <v>0</v>
      </c>
      <c r="G9" s="32">
        <v>0</v>
      </c>
      <c r="H9" s="89">
        <v>0.133171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5"/>
    </row>
    <row r="10" spans="2:20" s="4" customFormat="1" ht="23.25" customHeight="1">
      <c r="B10" s="87" t="s">
        <v>35</v>
      </c>
      <c r="C10" s="41">
        <v>20000000</v>
      </c>
      <c r="D10" s="41">
        <v>0</v>
      </c>
      <c r="E10" s="41">
        <v>0</v>
      </c>
      <c r="F10" s="32">
        <v>20000000</v>
      </c>
      <c r="G10" s="32">
        <v>0</v>
      </c>
      <c r="H10" s="89">
        <v>0.133171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5">
        <v>0</v>
      </c>
    </row>
    <row r="11" spans="2:20" s="4" customFormat="1" ht="23.25" customHeight="1">
      <c r="B11" s="87">
        <v>42775</v>
      </c>
      <c r="C11" s="41">
        <v>20000000</v>
      </c>
      <c r="D11" s="41">
        <v>0</v>
      </c>
      <c r="E11" s="41">
        <v>0</v>
      </c>
      <c r="F11" s="32">
        <v>20000000</v>
      </c>
      <c r="G11" s="32">
        <v>0</v>
      </c>
      <c r="H11" s="89">
        <v>0.133171</v>
      </c>
      <c r="I11" s="32">
        <v>0</v>
      </c>
      <c r="J11" s="32">
        <v>226208.27</v>
      </c>
      <c r="K11" s="32">
        <v>226208.27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5">
        <v>0</v>
      </c>
    </row>
    <row r="12" spans="2:20" s="4" customFormat="1" ht="23.25" customHeight="1">
      <c r="B12" s="87">
        <v>42801</v>
      </c>
      <c r="C12" s="41">
        <v>20000000</v>
      </c>
      <c r="D12" s="41">
        <v>0</v>
      </c>
      <c r="E12" s="41">
        <v>0</v>
      </c>
      <c r="F12" s="32">
        <v>20000000</v>
      </c>
      <c r="G12" s="32">
        <v>0</v>
      </c>
      <c r="H12" s="89">
        <v>0.133171</v>
      </c>
      <c r="I12" s="32">
        <v>0</v>
      </c>
      <c r="J12" s="32">
        <v>204317.15</v>
      </c>
      <c r="K12" s="32">
        <v>204317.15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5">
        <v>0</v>
      </c>
    </row>
    <row r="13" spans="2:20" s="4" customFormat="1" ht="23.25" customHeight="1">
      <c r="B13" s="87">
        <v>42832</v>
      </c>
      <c r="C13" s="41">
        <v>20000000</v>
      </c>
      <c r="D13" s="41">
        <v>0</v>
      </c>
      <c r="E13" s="41">
        <v>0</v>
      </c>
      <c r="F13" s="32">
        <v>20000000</v>
      </c>
      <c r="G13" s="32">
        <v>0</v>
      </c>
      <c r="H13" s="89">
        <v>0.133171</v>
      </c>
      <c r="I13" s="32">
        <v>0</v>
      </c>
      <c r="J13" s="32">
        <v>226208.27</v>
      </c>
      <c r="K13" s="32">
        <v>226208.27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5"/>
    </row>
    <row r="14" spans="2:20" s="4" customFormat="1" ht="23.25" customHeight="1">
      <c r="B14" s="87">
        <v>42860</v>
      </c>
      <c r="C14" s="41">
        <v>20000000</v>
      </c>
      <c r="D14" s="41">
        <v>0</v>
      </c>
      <c r="E14" s="41">
        <v>0</v>
      </c>
      <c r="F14" s="32">
        <v>20000000</v>
      </c>
      <c r="G14" s="32">
        <v>0</v>
      </c>
      <c r="H14" s="89">
        <v>0.133171</v>
      </c>
      <c r="I14" s="32">
        <v>0</v>
      </c>
      <c r="J14" s="32">
        <v>218911.23</v>
      </c>
      <c r="K14" s="32">
        <v>218911.23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5"/>
    </row>
    <row r="15" spans="2:20" s="4" customFormat="1" ht="23.25" customHeight="1">
      <c r="B15" s="88" t="s">
        <v>36</v>
      </c>
      <c r="C15" s="41"/>
      <c r="D15" s="41">
        <v>0</v>
      </c>
      <c r="E15" s="41">
        <v>0</v>
      </c>
      <c r="F15" s="32">
        <v>20000000</v>
      </c>
      <c r="G15" s="32">
        <v>0</v>
      </c>
      <c r="H15" s="89">
        <v>0.133171</v>
      </c>
      <c r="I15" s="32">
        <v>0</v>
      </c>
      <c r="J15" s="32">
        <f>SUM(J9:J14)</f>
        <v>875644.9199999999</v>
      </c>
      <c r="K15" s="32">
        <f>SUM(K9:K14)</f>
        <v>875644.9199999999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5">
        <v>0</v>
      </c>
    </row>
    <row r="16" spans="2:20" s="4" customFormat="1" ht="23.25" customHeight="1">
      <c r="B16" s="88" t="s">
        <v>15</v>
      </c>
      <c r="C16" s="41"/>
      <c r="D16" s="41"/>
      <c r="E16" s="41"/>
      <c r="F16" s="32"/>
      <c r="G16" s="32"/>
      <c r="H16" s="89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5"/>
    </row>
    <row r="17" spans="2:20" s="4" customFormat="1" ht="23.25" customHeight="1">
      <c r="B17" s="88" t="s">
        <v>43</v>
      </c>
      <c r="C17" s="41"/>
      <c r="D17" s="41"/>
      <c r="E17" s="41"/>
      <c r="F17" s="32"/>
      <c r="G17" s="32"/>
      <c r="H17" s="89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5"/>
    </row>
    <row r="18" spans="2:20" s="4" customFormat="1" ht="23.25" customHeight="1">
      <c r="B18" s="88" t="s">
        <v>44</v>
      </c>
      <c r="C18" s="41">
        <v>10000000</v>
      </c>
      <c r="D18" s="41">
        <v>0</v>
      </c>
      <c r="E18" s="41">
        <v>0</v>
      </c>
      <c r="F18" s="32">
        <v>0</v>
      </c>
      <c r="G18" s="32">
        <v>0</v>
      </c>
      <c r="H18" s="89">
        <v>0.114525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5">
        <v>0</v>
      </c>
    </row>
    <row r="19" spans="2:20" s="4" customFormat="1" ht="23.25" customHeight="1">
      <c r="B19" s="87" t="s">
        <v>35</v>
      </c>
      <c r="C19" s="41">
        <v>10000000</v>
      </c>
      <c r="D19" s="41">
        <v>0</v>
      </c>
      <c r="E19" s="41">
        <v>0</v>
      </c>
      <c r="F19" s="32">
        <v>10000000</v>
      </c>
      <c r="G19" s="32">
        <v>0</v>
      </c>
      <c r="H19" s="89">
        <v>0.114525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5">
        <v>0</v>
      </c>
    </row>
    <row r="20" spans="2:20" s="4" customFormat="1" ht="23.25" customHeight="1">
      <c r="B20" s="87">
        <v>42775</v>
      </c>
      <c r="C20" s="41">
        <v>10000000</v>
      </c>
      <c r="D20" s="41">
        <v>0</v>
      </c>
      <c r="E20" s="41">
        <v>0</v>
      </c>
      <c r="F20" s="32">
        <v>10000000</v>
      </c>
      <c r="G20" s="32">
        <v>0</v>
      </c>
      <c r="H20" s="89">
        <v>0.114525</v>
      </c>
      <c r="I20" s="32">
        <v>0</v>
      </c>
      <c r="J20" s="32">
        <v>97267.81</v>
      </c>
      <c r="K20" s="32">
        <v>97267.81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5"/>
    </row>
    <row r="21" spans="2:20" s="4" customFormat="1" ht="23.25" customHeight="1">
      <c r="B21" s="87">
        <v>42801</v>
      </c>
      <c r="C21" s="41">
        <v>10000000</v>
      </c>
      <c r="D21" s="41">
        <v>0</v>
      </c>
      <c r="E21" s="41">
        <v>0</v>
      </c>
      <c r="F21" s="32">
        <v>10000000</v>
      </c>
      <c r="G21" s="32">
        <v>0</v>
      </c>
      <c r="H21" s="89">
        <v>0.114525</v>
      </c>
      <c r="I21" s="32">
        <v>0</v>
      </c>
      <c r="J21" s="32">
        <v>87854.79</v>
      </c>
      <c r="K21" s="32">
        <v>87854.79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5"/>
    </row>
    <row r="22" spans="2:20" s="4" customFormat="1" ht="23.25" customHeight="1">
      <c r="B22" s="87">
        <v>42832</v>
      </c>
      <c r="C22" s="41">
        <v>10000000</v>
      </c>
      <c r="D22" s="41">
        <v>0</v>
      </c>
      <c r="E22" s="41">
        <v>0</v>
      </c>
      <c r="F22" s="32">
        <v>10000000</v>
      </c>
      <c r="G22" s="32">
        <v>0</v>
      </c>
      <c r="H22" s="89">
        <v>0.114525</v>
      </c>
      <c r="I22" s="32">
        <v>0</v>
      </c>
      <c r="J22" s="32">
        <v>97267.81</v>
      </c>
      <c r="K22" s="32">
        <v>97267.81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5"/>
    </row>
    <row r="23" spans="2:20" s="4" customFormat="1" ht="23.25" customHeight="1">
      <c r="B23" s="87">
        <v>42860</v>
      </c>
      <c r="C23" s="41">
        <v>10000000</v>
      </c>
      <c r="D23" s="41">
        <v>0</v>
      </c>
      <c r="E23" s="41">
        <v>0</v>
      </c>
      <c r="F23" s="32">
        <v>10000000</v>
      </c>
      <c r="G23" s="32">
        <v>0</v>
      </c>
      <c r="H23" s="89">
        <v>0.114525</v>
      </c>
      <c r="I23" s="32">
        <v>0</v>
      </c>
      <c r="J23" s="32">
        <v>94130.14</v>
      </c>
      <c r="K23" s="32">
        <v>94130.14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5"/>
    </row>
    <row r="24" spans="2:20" s="4" customFormat="1" ht="23.25" customHeight="1">
      <c r="B24" s="88" t="s">
        <v>36</v>
      </c>
      <c r="C24" s="41"/>
      <c r="D24" s="41">
        <v>0</v>
      </c>
      <c r="E24" s="41">
        <v>0</v>
      </c>
      <c r="F24" s="32">
        <v>10000000</v>
      </c>
      <c r="G24" s="32">
        <v>0</v>
      </c>
      <c r="H24" s="89">
        <v>0.114525</v>
      </c>
      <c r="I24" s="32">
        <v>0</v>
      </c>
      <c r="J24" s="32">
        <f>SUM(J18:J23)</f>
        <v>376520.55</v>
      </c>
      <c r="K24" s="32">
        <f>SUM(K18:K23)</f>
        <v>376520.55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5">
        <v>0</v>
      </c>
    </row>
    <row r="25" spans="2:20" s="4" customFormat="1" ht="23.25" customHeight="1">
      <c r="B25" s="88" t="s">
        <v>15</v>
      </c>
      <c r="C25" s="41"/>
      <c r="D25" s="41"/>
      <c r="E25" s="41"/>
      <c r="F25" s="32"/>
      <c r="G25" s="32"/>
      <c r="H25" s="89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5"/>
    </row>
    <row r="26" spans="2:20" s="4" customFormat="1" ht="23.25" customHeight="1">
      <c r="B26" s="88" t="s">
        <v>45</v>
      </c>
      <c r="C26" s="41"/>
      <c r="D26" s="41"/>
      <c r="E26" s="41"/>
      <c r="F26" s="32"/>
      <c r="G26" s="32"/>
      <c r="H26" s="89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5"/>
    </row>
    <row r="27" spans="2:20" s="4" customFormat="1" ht="23.25" customHeight="1">
      <c r="B27" s="88" t="s">
        <v>16</v>
      </c>
      <c r="C27" s="41">
        <v>38000000</v>
      </c>
      <c r="D27" s="41">
        <v>0</v>
      </c>
      <c r="E27" s="41">
        <v>0</v>
      </c>
      <c r="F27" s="32">
        <v>0</v>
      </c>
      <c r="G27" s="32">
        <v>0</v>
      </c>
      <c r="H27" s="89">
        <v>0.125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5"/>
    </row>
    <row r="28" spans="2:20" s="4" customFormat="1" ht="23.25" customHeight="1">
      <c r="B28" s="87" t="s">
        <v>35</v>
      </c>
      <c r="C28" s="41">
        <v>38000000</v>
      </c>
      <c r="D28" s="41">
        <v>0</v>
      </c>
      <c r="E28" s="41">
        <v>0</v>
      </c>
      <c r="F28" s="32">
        <v>38000000</v>
      </c>
      <c r="G28" s="32">
        <v>0</v>
      </c>
      <c r="H28" s="89">
        <v>0.125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5"/>
    </row>
    <row r="29" spans="2:20" s="4" customFormat="1" ht="23.25" customHeight="1">
      <c r="B29" s="87">
        <v>42769</v>
      </c>
      <c r="C29" s="41">
        <v>38000000</v>
      </c>
      <c r="D29" s="41"/>
      <c r="E29" s="41">
        <v>2000000</v>
      </c>
      <c r="F29" s="32">
        <v>36000000</v>
      </c>
      <c r="G29" s="32"/>
      <c r="H29" s="89">
        <v>0.125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5"/>
    </row>
    <row r="30" spans="2:20" s="4" customFormat="1" ht="23.25" customHeight="1">
      <c r="B30" s="87">
        <v>42775</v>
      </c>
      <c r="C30" s="41">
        <v>36000000</v>
      </c>
      <c r="D30" s="41">
        <v>0</v>
      </c>
      <c r="E30" s="41">
        <v>0</v>
      </c>
      <c r="F30" s="32">
        <v>36000000</v>
      </c>
      <c r="G30" s="32">
        <v>0</v>
      </c>
      <c r="H30" s="89">
        <v>0.125</v>
      </c>
      <c r="I30" s="32">
        <v>0</v>
      </c>
      <c r="J30" s="32">
        <v>403424.66</v>
      </c>
      <c r="K30" s="32">
        <v>403424.66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5"/>
    </row>
    <row r="31" spans="2:20" s="4" customFormat="1" ht="23.25" customHeight="1">
      <c r="B31" s="87">
        <v>42801</v>
      </c>
      <c r="C31" s="41">
        <v>36000000</v>
      </c>
      <c r="D31" s="41">
        <v>0</v>
      </c>
      <c r="E31" s="41">
        <v>0</v>
      </c>
      <c r="F31" s="32">
        <v>36000000</v>
      </c>
      <c r="G31" s="32">
        <v>0</v>
      </c>
      <c r="H31" s="89">
        <v>0.125</v>
      </c>
      <c r="I31" s="32">
        <v>0</v>
      </c>
      <c r="J31" s="32">
        <v>347260.28</v>
      </c>
      <c r="K31" s="32">
        <v>347260.28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5"/>
    </row>
    <row r="32" spans="2:20" s="4" customFormat="1" ht="23.25" customHeight="1">
      <c r="B32" s="87">
        <v>42821</v>
      </c>
      <c r="C32" s="41">
        <v>36000000</v>
      </c>
      <c r="D32" s="41">
        <v>1000000</v>
      </c>
      <c r="E32" s="41">
        <v>0</v>
      </c>
      <c r="F32" s="32">
        <v>37000000</v>
      </c>
      <c r="G32" s="32">
        <v>0</v>
      </c>
      <c r="H32" s="89">
        <v>0.125</v>
      </c>
      <c r="I32" s="32"/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5"/>
    </row>
    <row r="33" spans="2:20" s="4" customFormat="1" ht="23.25" customHeight="1">
      <c r="B33" s="87">
        <v>42832</v>
      </c>
      <c r="C33" s="41">
        <v>37000000</v>
      </c>
      <c r="D33" s="41">
        <v>0</v>
      </c>
      <c r="E33" s="41">
        <v>0</v>
      </c>
      <c r="F33" s="32">
        <v>37000000</v>
      </c>
      <c r="G33" s="32">
        <v>0</v>
      </c>
      <c r="H33" s="89">
        <v>0.125</v>
      </c>
      <c r="I33" s="32">
        <v>0</v>
      </c>
      <c r="J33" s="32">
        <v>383561.64</v>
      </c>
      <c r="K33" s="32">
        <v>383561.64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5"/>
    </row>
    <row r="34" spans="2:20" s="4" customFormat="1" ht="23.25" customHeight="1">
      <c r="B34" s="87">
        <v>42860</v>
      </c>
      <c r="C34" s="41">
        <v>37000000</v>
      </c>
      <c r="D34" s="41">
        <v>0</v>
      </c>
      <c r="E34" s="41">
        <v>0</v>
      </c>
      <c r="F34" s="32">
        <v>37000000</v>
      </c>
      <c r="G34" s="32">
        <v>0</v>
      </c>
      <c r="H34" s="89">
        <v>0.125</v>
      </c>
      <c r="I34" s="32">
        <v>0</v>
      </c>
      <c r="J34" s="32">
        <v>380136.99</v>
      </c>
      <c r="K34" s="32">
        <v>380136.99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5"/>
    </row>
    <row r="35" spans="2:20" s="4" customFormat="1" ht="23.25" customHeight="1">
      <c r="B35" s="88" t="s">
        <v>36</v>
      </c>
      <c r="C35" s="41"/>
      <c r="D35" s="41">
        <f>SUM(D27:D34)</f>
        <v>1000000</v>
      </c>
      <c r="E35" s="41">
        <v>2000000</v>
      </c>
      <c r="F35" s="32">
        <v>37000000</v>
      </c>
      <c r="G35" s="32">
        <v>0</v>
      </c>
      <c r="H35" s="89">
        <v>0.125</v>
      </c>
      <c r="I35" s="32">
        <v>0</v>
      </c>
      <c r="J35" s="32">
        <f>SUM(J27:J34)</f>
        <v>1514383.57</v>
      </c>
      <c r="K35" s="32">
        <f>SUM(K27:K34)</f>
        <v>1514383.57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5"/>
    </row>
    <row r="36" spans="2:19" ht="27.75" customHeight="1">
      <c r="B36" s="38" t="s">
        <v>20</v>
      </c>
      <c r="C36" s="39"/>
      <c r="D36" s="92"/>
      <c r="E36" s="39"/>
      <c r="F36" s="39"/>
      <c r="G36" s="39"/>
      <c r="H36" s="83"/>
      <c r="I36" s="39"/>
      <c r="J36" s="90"/>
      <c r="K36" s="90"/>
      <c r="L36" s="39"/>
      <c r="M36" s="39"/>
      <c r="N36" s="40"/>
      <c r="O36" s="39"/>
      <c r="P36" s="39"/>
      <c r="Q36" s="39"/>
      <c r="R36" s="39"/>
      <c r="S36" s="39"/>
    </row>
    <row r="37" spans="2:19" s="3" customFormat="1" ht="23.25" customHeight="1">
      <c r="B37" s="31" t="s">
        <v>16</v>
      </c>
      <c r="C37" s="41">
        <f>C9+C18+C28</f>
        <v>68000000</v>
      </c>
      <c r="D37" s="32"/>
      <c r="E37" s="32"/>
      <c r="F37" s="32"/>
      <c r="G37" s="32">
        <v>0</v>
      </c>
      <c r="H37" s="42"/>
      <c r="I37" s="32">
        <v>0</v>
      </c>
      <c r="J37" s="32"/>
      <c r="K37" s="32"/>
      <c r="L37" s="33"/>
      <c r="M37" s="33"/>
      <c r="N37" s="43"/>
      <c r="O37" s="33">
        <v>0</v>
      </c>
      <c r="P37" s="33" t="s">
        <v>17</v>
      </c>
      <c r="Q37" s="33" t="s">
        <v>17</v>
      </c>
      <c r="R37" s="33" t="s">
        <v>17</v>
      </c>
      <c r="S37" s="33"/>
    </row>
    <row r="38" spans="2:19" s="81" customFormat="1" ht="23.25" customHeight="1">
      <c r="B38" s="36" t="s">
        <v>35</v>
      </c>
      <c r="C38" s="41">
        <f>C37</f>
        <v>68000000</v>
      </c>
      <c r="D38" s="34">
        <v>0</v>
      </c>
      <c r="E38" s="34">
        <v>0</v>
      </c>
      <c r="F38" s="32">
        <f>C38+D38-E38</f>
        <v>68000000</v>
      </c>
      <c r="G38" s="34">
        <v>0</v>
      </c>
      <c r="H38" s="77"/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</row>
    <row r="39" spans="2:20" s="81" customFormat="1" ht="23.25" customHeight="1">
      <c r="B39" s="36" t="s">
        <v>37</v>
      </c>
      <c r="C39" s="41">
        <v>68000000</v>
      </c>
      <c r="D39" s="34">
        <v>0</v>
      </c>
      <c r="E39" s="34">
        <v>2000000</v>
      </c>
      <c r="F39" s="32">
        <v>66000000</v>
      </c>
      <c r="G39" s="34">
        <v>0</v>
      </c>
      <c r="H39" s="77"/>
      <c r="I39" s="34">
        <v>0</v>
      </c>
      <c r="J39" s="34">
        <v>726900.74</v>
      </c>
      <c r="K39" s="34">
        <v>726900.74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81">
        <v>0</v>
      </c>
    </row>
    <row r="40" spans="2:20" s="81" customFormat="1" ht="23.25" customHeight="1">
      <c r="B40" s="36" t="s">
        <v>38</v>
      </c>
      <c r="C40" s="41">
        <v>66000000</v>
      </c>
      <c r="D40" s="34">
        <v>1000000</v>
      </c>
      <c r="E40" s="34">
        <v>0</v>
      </c>
      <c r="F40" s="32">
        <v>67000000</v>
      </c>
      <c r="G40" s="34">
        <v>0</v>
      </c>
      <c r="H40" s="77"/>
      <c r="I40" s="34">
        <v>0</v>
      </c>
      <c r="J40" s="34">
        <v>639432.22</v>
      </c>
      <c r="K40" s="34">
        <v>639432.22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81">
        <v>0</v>
      </c>
    </row>
    <row r="41" spans="2:19" s="81" customFormat="1" ht="23.25" customHeight="1">
      <c r="B41" s="36" t="s">
        <v>46</v>
      </c>
      <c r="C41" s="41">
        <v>67000000</v>
      </c>
      <c r="D41" s="34">
        <v>0</v>
      </c>
      <c r="E41" s="34">
        <v>0</v>
      </c>
      <c r="F41" s="32">
        <v>67000000</v>
      </c>
      <c r="G41" s="34">
        <v>0</v>
      </c>
      <c r="H41" s="77"/>
      <c r="I41" s="34">
        <v>0</v>
      </c>
      <c r="J41" s="34">
        <v>707037.72</v>
      </c>
      <c r="K41" s="34">
        <v>707037.72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</row>
    <row r="42" spans="2:19" s="81" customFormat="1" ht="23.25" customHeight="1">
      <c r="B42" s="36" t="s">
        <v>49</v>
      </c>
      <c r="C42" s="41">
        <v>67000000</v>
      </c>
      <c r="D42" s="34">
        <v>0</v>
      </c>
      <c r="E42" s="34">
        <v>0</v>
      </c>
      <c r="F42" s="32">
        <v>67000000</v>
      </c>
      <c r="G42" s="34">
        <v>0</v>
      </c>
      <c r="H42" s="77"/>
      <c r="I42" s="34">
        <v>0</v>
      </c>
      <c r="J42" s="34">
        <v>693178.36</v>
      </c>
      <c r="K42" s="34">
        <v>693178.36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</row>
    <row r="43" spans="2:19" s="4" customFormat="1" ht="23.25" customHeight="1">
      <c r="B43" s="44" t="s">
        <v>21</v>
      </c>
      <c r="C43" s="32" t="s">
        <v>18</v>
      </c>
      <c r="D43" s="32">
        <f>SUM(D37:D42)</f>
        <v>1000000</v>
      </c>
      <c r="E43" s="32">
        <v>2000000</v>
      </c>
      <c r="F43" s="32">
        <v>67000000</v>
      </c>
      <c r="G43" s="32">
        <f>G38</f>
        <v>0</v>
      </c>
      <c r="H43" s="32"/>
      <c r="I43" s="32">
        <f>I38</f>
        <v>0</v>
      </c>
      <c r="J43" s="32">
        <f>J15+J24+J35</f>
        <v>2766549.04</v>
      </c>
      <c r="K43" s="32">
        <f>K15+K24+K25+K35</f>
        <v>2766549.04</v>
      </c>
      <c r="L43" s="32">
        <f aca="true" t="shared" si="0" ref="L43:R43">L38</f>
        <v>0</v>
      </c>
      <c r="M43" s="32">
        <f t="shared" si="0"/>
        <v>0</v>
      </c>
      <c r="N43" s="32">
        <f t="shared" si="0"/>
        <v>0</v>
      </c>
      <c r="O43" s="32">
        <f t="shared" si="0"/>
        <v>0</v>
      </c>
      <c r="P43" s="32">
        <f t="shared" si="0"/>
        <v>0</v>
      </c>
      <c r="Q43" s="32">
        <f t="shared" si="0"/>
        <v>0</v>
      </c>
      <c r="R43" s="32">
        <f t="shared" si="0"/>
        <v>0</v>
      </c>
      <c r="S43" s="32">
        <v>0</v>
      </c>
    </row>
    <row r="44" spans="2:19" s="4" customFormat="1" ht="36" customHeight="1">
      <c r="B44" s="45" t="s">
        <v>23</v>
      </c>
      <c r="C44" s="34" t="s">
        <v>22</v>
      </c>
      <c r="D44" s="34">
        <v>0</v>
      </c>
      <c r="E44" s="34">
        <v>0</v>
      </c>
      <c r="F44" s="34">
        <v>0</v>
      </c>
      <c r="G44" s="34">
        <v>0</v>
      </c>
      <c r="H44" s="35"/>
      <c r="I44" s="32" t="s">
        <v>22</v>
      </c>
      <c r="J44" s="34">
        <v>0</v>
      </c>
      <c r="K44" s="34">
        <f>+L599</f>
        <v>0</v>
      </c>
      <c r="L44" s="34">
        <v>0</v>
      </c>
      <c r="M44" s="34">
        <v>0</v>
      </c>
      <c r="N44" s="34">
        <v>0</v>
      </c>
      <c r="O44" s="32" t="s">
        <v>22</v>
      </c>
      <c r="P44" s="34">
        <v>0</v>
      </c>
      <c r="Q44" s="34">
        <v>0</v>
      </c>
      <c r="R44" s="34">
        <v>0</v>
      </c>
      <c r="S44" s="34">
        <v>0</v>
      </c>
    </row>
    <row r="45" spans="2:19" ht="23.25" customHeight="1">
      <c r="B45" s="28" t="s">
        <v>24</v>
      </c>
      <c r="C45" s="46"/>
      <c r="D45" s="29"/>
      <c r="E45" s="29"/>
      <c r="F45" s="29"/>
      <c r="G45" s="29"/>
      <c r="H45" s="30"/>
      <c r="I45" s="29"/>
      <c r="J45" s="29"/>
      <c r="K45" s="29"/>
      <c r="L45" s="29"/>
      <c r="M45" s="29"/>
      <c r="N45" s="30"/>
      <c r="O45" s="29"/>
      <c r="P45" s="29"/>
      <c r="Q45" s="29"/>
      <c r="R45" s="29"/>
      <c r="S45" s="29"/>
    </row>
    <row r="46" spans="2:19" ht="23.25" customHeight="1">
      <c r="B46" s="28" t="s">
        <v>25</v>
      </c>
      <c r="C46" s="29"/>
      <c r="D46" s="29"/>
      <c r="E46" s="29"/>
      <c r="F46" s="29"/>
      <c r="G46" s="29"/>
      <c r="H46" s="30"/>
      <c r="I46" s="29"/>
      <c r="J46" s="29"/>
      <c r="K46" s="29"/>
      <c r="L46" s="29"/>
      <c r="M46" s="29"/>
      <c r="N46" s="30"/>
      <c r="O46" s="29"/>
      <c r="P46" s="29"/>
      <c r="Q46" s="29"/>
      <c r="R46" s="29"/>
      <c r="S46" s="29"/>
    </row>
    <row r="47" spans="2:19" s="3" customFormat="1" ht="23.25" customHeight="1">
      <c r="B47" s="31" t="s">
        <v>16</v>
      </c>
      <c r="C47" s="47">
        <v>0</v>
      </c>
      <c r="D47" s="47" t="s">
        <v>17</v>
      </c>
      <c r="E47" s="47"/>
      <c r="F47" s="47"/>
      <c r="G47" s="47"/>
      <c r="H47" s="42"/>
      <c r="I47" s="47">
        <v>0</v>
      </c>
      <c r="J47" s="47" t="s">
        <v>17</v>
      </c>
      <c r="K47" s="47" t="s">
        <v>17</v>
      </c>
      <c r="L47" s="48"/>
      <c r="M47" s="48"/>
      <c r="N47" s="43"/>
      <c r="O47" s="48">
        <v>0</v>
      </c>
      <c r="P47" s="48" t="s">
        <v>17</v>
      </c>
      <c r="Q47" s="48" t="s">
        <v>17</v>
      </c>
      <c r="R47" s="48" t="s">
        <v>17</v>
      </c>
      <c r="S47" s="48"/>
    </row>
    <row r="48" spans="2:19" s="3" customFormat="1" ht="23.25" customHeight="1">
      <c r="B48" s="80" t="s">
        <v>35</v>
      </c>
      <c r="C48" s="32">
        <v>0</v>
      </c>
      <c r="D48" s="75">
        <v>0</v>
      </c>
      <c r="E48" s="75">
        <v>0</v>
      </c>
      <c r="F48" s="32">
        <f>C47+D48-E48</f>
        <v>0</v>
      </c>
      <c r="G48" s="75">
        <v>0</v>
      </c>
      <c r="H48" s="76"/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34">
        <v>0</v>
      </c>
    </row>
    <row r="49" spans="2:19" s="3" customFormat="1" ht="23.25" customHeight="1">
      <c r="B49" s="80" t="s">
        <v>37</v>
      </c>
      <c r="C49" s="32">
        <v>0</v>
      </c>
      <c r="D49" s="75">
        <v>0</v>
      </c>
      <c r="E49" s="75">
        <v>0</v>
      </c>
      <c r="F49" s="32">
        <v>0</v>
      </c>
      <c r="G49" s="75">
        <v>0</v>
      </c>
      <c r="H49" s="76"/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75">
        <v>0</v>
      </c>
      <c r="S49" s="34">
        <v>0</v>
      </c>
    </row>
    <row r="50" spans="2:19" s="3" customFormat="1" ht="23.25" customHeight="1">
      <c r="B50" s="80" t="s">
        <v>38</v>
      </c>
      <c r="C50" s="32">
        <v>0</v>
      </c>
      <c r="D50" s="75">
        <v>0</v>
      </c>
      <c r="E50" s="75">
        <v>0</v>
      </c>
      <c r="F50" s="32">
        <v>0</v>
      </c>
      <c r="G50" s="75">
        <v>0</v>
      </c>
      <c r="H50" s="76"/>
      <c r="I50" s="75">
        <v>0</v>
      </c>
      <c r="J50" s="75">
        <v>0</v>
      </c>
      <c r="K50" s="75">
        <v>0</v>
      </c>
      <c r="L50" s="75">
        <v>0</v>
      </c>
      <c r="M50" s="75">
        <v>0</v>
      </c>
      <c r="N50" s="75">
        <v>0</v>
      </c>
      <c r="O50" s="75">
        <v>0</v>
      </c>
      <c r="P50" s="75">
        <v>0</v>
      </c>
      <c r="Q50" s="75">
        <v>0</v>
      </c>
      <c r="R50" s="75">
        <v>0</v>
      </c>
      <c r="S50" s="34">
        <v>0</v>
      </c>
    </row>
    <row r="51" spans="2:19" s="5" customFormat="1" ht="23.25" customHeight="1">
      <c r="B51" s="45" t="s">
        <v>19</v>
      </c>
      <c r="C51" s="47" t="s">
        <v>18</v>
      </c>
      <c r="D51" s="47">
        <v>0</v>
      </c>
      <c r="E51" s="47">
        <v>0</v>
      </c>
      <c r="F51" s="47">
        <v>0</v>
      </c>
      <c r="G51" s="47">
        <v>0</v>
      </c>
      <c r="H51" s="37"/>
      <c r="I51" s="47" t="s">
        <v>18</v>
      </c>
      <c r="J51" s="47">
        <v>0</v>
      </c>
      <c r="K51" s="47">
        <v>0</v>
      </c>
      <c r="L51" s="47">
        <v>0</v>
      </c>
      <c r="M51" s="47">
        <v>0</v>
      </c>
      <c r="N51" s="43">
        <v>0</v>
      </c>
      <c r="O51" s="47" t="s">
        <v>18</v>
      </c>
      <c r="P51" s="47">
        <v>0</v>
      </c>
      <c r="Q51" s="47">
        <v>0</v>
      </c>
      <c r="R51" s="47">
        <v>0</v>
      </c>
      <c r="S51" s="47">
        <v>0</v>
      </c>
    </row>
    <row r="52" spans="2:19" ht="23.25" customHeight="1" thickBot="1">
      <c r="B52" s="28" t="s">
        <v>26</v>
      </c>
      <c r="C52" s="29"/>
      <c r="D52" s="29"/>
      <c r="E52" s="29"/>
      <c r="F52" s="29"/>
      <c r="G52" s="29"/>
      <c r="H52" s="30"/>
      <c r="I52" s="29"/>
      <c r="J52" s="29"/>
      <c r="K52" s="29"/>
      <c r="L52" s="29"/>
      <c r="M52" s="29"/>
      <c r="N52" s="30"/>
      <c r="O52" s="29"/>
      <c r="P52" s="29"/>
      <c r="Q52" s="29"/>
      <c r="R52" s="29"/>
      <c r="S52" s="29"/>
    </row>
    <row r="53" spans="2:19" s="3" customFormat="1" ht="23.25" customHeight="1" thickBot="1">
      <c r="B53" s="31" t="s">
        <v>16</v>
      </c>
      <c r="C53" s="41">
        <v>0</v>
      </c>
      <c r="D53" s="32">
        <v>0</v>
      </c>
      <c r="E53" s="32">
        <v>0</v>
      </c>
      <c r="F53" s="32">
        <v>0</v>
      </c>
      <c r="G53" s="32">
        <v>0</v>
      </c>
      <c r="H53" s="42"/>
      <c r="I53" s="32">
        <v>0</v>
      </c>
      <c r="J53" s="32">
        <v>0</v>
      </c>
      <c r="K53" s="32">
        <v>0</v>
      </c>
      <c r="L53" s="33">
        <v>0</v>
      </c>
      <c r="M53" s="33">
        <v>0</v>
      </c>
      <c r="N53" s="43"/>
      <c r="O53" s="33">
        <v>0</v>
      </c>
      <c r="P53" s="33">
        <v>0</v>
      </c>
      <c r="Q53" s="33">
        <v>0</v>
      </c>
      <c r="R53" s="33">
        <v>0</v>
      </c>
      <c r="S53" s="49">
        <v>0</v>
      </c>
    </row>
    <row r="54" spans="2:19" s="4" customFormat="1" ht="22.5" customHeight="1">
      <c r="B54" s="44" t="s">
        <v>21</v>
      </c>
      <c r="C54" s="32" t="s">
        <v>18</v>
      </c>
      <c r="D54" s="32">
        <v>0</v>
      </c>
      <c r="E54" s="32">
        <v>0</v>
      </c>
      <c r="F54" s="32">
        <v>0</v>
      </c>
      <c r="G54" s="32">
        <v>0</v>
      </c>
      <c r="H54" s="37"/>
      <c r="I54" s="32" t="s">
        <v>18</v>
      </c>
      <c r="J54" s="32">
        <v>0</v>
      </c>
      <c r="K54" s="32">
        <v>0</v>
      </c>
      <c r="L54" s="32">
        <v>0</v>
      </c>
      <c r="M54" s="33">
        <v>0</v>
      </c>
      <c r="N54" s="43"/>
      <c r="O54" s="32" t="s">
        <v>18</v>
      </c>
      <c r="P54" s="33">
        <v>0</v>
      </c>
      <c r="Q54" s="33">
        <v>0</v>
      </c>
      <c r="R54" s="33">
        <v>0</v>
      </c>
      <c r="S54" s="49">
        <v>0</v>
      </c>
    </row>
    <row r="55" spans="2:19" s="4" customFormat="1" ht="35.25" customHeight="1">
      <c r="B55" s="45" t="s">
        <v>23</v>
      </c>
      <c r="C55" s="34" t="s">
        <v>18</v>
      </c>
      <c r="D55" s="34">
        <v>0</v>
      </c>
      <c r="E55" s="34">
        <v>0</v>
      </c>
      <c r="F55" s="34">
        <v>0</v>
      </c>
      <c r="G55" s="34">
        <v>0</v>
      </c>
      <c r="H55" s="35"/>
      <c r="I55" s="34" t="s">
        <v>18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 t="s">
        <v>18</v>
      </c>
      <c r="P55" s="34">
        <v>0</v>
      </c>
      <c r="Q55" s="34">
        <v>0</v>
      </c>
      <c r="R55" s="34">
        <v>0</v>
      </c>
      <c r="S55" s="50">
        <v>0</v>
      </c>
    </row>
    <row r="56" spans="2:19" ht="20.25" customHeight="1">
      <c r="B56" s="28" t="s">
        <v>27</v>
      </c>
      <c r="C56" s="46"/>
      <c r="D56" s="29"/>
      <c r="E56" s="29"/>
      <c r="F56" s="29"/>
      <c r="G56" s="29"/>
      <c r="H56" s="30"/>
      <c r="I56" s="29"/>
      <c r="J56" s="29"/>
      <c r="K56" s="29"/>
      <c r="L56" s="29"/>
      <c r="M56" s="29"/>
      <c r="N56" s="30"/>
      <c r="O56" s="29"/>
      <c r="P56" s="29"/>
      <c r="Q56" s="29"/>
      <c r="R56" s="29"/>
      <c r="S56" s="29"/>
    </row>
    <row r="57" spans="2:19" ht="20.25" customHeight="1">
      <c r="B57" s="28" t="s">
        <v>28</v>
      </c>
      <c r="C57" s="46"/>
      <c r="D57" s="29"/>
      <c r="E57" s="29"/>
      <c r="F57" s="29"/>
      <c r="G57" s="29"/>
      <c r="H57" s="30"/>
      <c r="I57" s="29"/>
      <c r="J57" s="29"/>
      <c r="K57" s="29"/>
      <c r="L57" s="29"/>
      <c r="M57" s="29"/>
      <c r="N57" s="30"/>
      <c r="O57" s="29"/>
      <c r="P57" s="29"/>
      <c r="Q57" s="29"/>
      <c r="R57" s="29"/>
      <c r="S57" s="29"/>
    </row>
    <row r="58" spans="2:19" ht="20.25" customHeight="1">
      <c r="B58" s="31" t="s">
        <v>16</v>
      </c>
      <c r="C58" s="47">
        <v>0</v>
      </c>
      <c r="D58" s="47" t="s">
        <v>17</v>
      </c>
      <c r="E58" s="47"/>
      <c r="F58" s="47"/>
      <c r="G58" s="47"/>
      <c r="H58" s="42"/>
      <c r="I58" s="47">
        <v>0</v>
      </c>
      <c r="J58" s="47">
        <v>0</v>
      </c>
      <c r="K58" s="47">
        <v>0</v>
      </c>
      <c r="L58" s="48">
        <v>0</v>
      </c>
      <c r="M58" s="48">
        <v>0</v>
      </c>
      <c r="N58" s="43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</row>
    <row r="59" spans="2:19" ht="20.25" customHeight="1">
      <c r="B59" s="80" t="s">
        <v>35</v>
      </c>
      <c r="C59" s="32">
        <v>0</v>
      </c>
      <c r="D59" s="34">
        <v>0</v>
      </c>
      <c r="E59" s="34">
        <v>0</v>
      </c>
      <c r="F59" s="32">
        <f>C58+D59-E59</f>
        <v>0</v>
      </c>
      <c r="G59" s="75">
        <v>0</v>
      </c>
      <c r="H59" s="76"/>
      <c r="I59" s="75">
        <v>0</v>
      </c>
      <c r="J59" s="75">
        <v>0</v>
      </c>
      <c r="K59" s="75">
        <v>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34">
        <v>0</v>
      </c>
    </row>
    <row r="60" spans="2:19" ht="20.25" customHeight="1">
      <c r="B60" s="80" t="s">
        <v>37</v>
      </c>
      <c r="C60" s="32">
        <v>0</v>
      </c>
      <c r="D60" s="34">
        <v>0</v>
      </c>
      <c r="E60" s="34">
        <v>0</v>
      </c>
      <c r="F60" s="32">
        <v>0</v>
      </c>
      <c r="G60" s="75">
        <v>0</v>
      </c>
      <c r="H60" s="76"/>
      <c r="I60" s="75">
        <v>0</v>
      </c>
      <c r="J60" s="75">
        <v>0</v>
      </c>
      <c r="K60" s="75">
        <v>0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34">
        <v>0</v>
      </c>
    </row>
    <row r="61" spans="2:19" ht="20.25" customHeight="1">
      <c r="B61" s="45" t="s">
        <v>19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37"/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3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</row>
    <row r="62" spans="2:19" ht="23.25" customHeight="1">
      <c r="B62" s="28" t="s">
        <v>29</v>
      </c>
      <c r="C62" s="29"/>
      <c r="D62" s="29"/>
      <c r="E62" s="29"/>
      <c r="F62" s="29"/>
      <c r="G62" s="29"/>
      <c r="H62" s="30"/>
      <c r="I62" s="29"/>
      <c r="J62" s="29"/>
      <c r="K62" s="29"/>
      <c r="L62" s="29"/>
      <c r="M62" s="29"/>
      <c r="N62" s="30"/>
      <c r="O62" s="29"/>
      <c r="P62" s="29"/>
      <c r="Q62" s="29"/>
      <c r="R62" s="29"/>
      <c r="S62" s="29"/>
    </row>
    <row r="63" spans="2:19" s="3" customFormat="1" ht="23.25" customHeight="1">
      <c r="B63" s="31" t="s">
        <v>16</v>
      </c>
      <c r="C63" s="41">
        <v>0</v>
      </c>
      <c r="D63" s="32"/>
      <c r="E63" s="32"/>
      <c r="F63" s="32"/>
      <c r="G63" s="32"/>
      <c r="H63" s="42"/>
      <c r="I63" s="32">
        <v>0</v>
      </c>
      <c r="J63" s="32">
        <v>0</v>
      </c>
      <c r="K63" s="32">
        <v>0</v>
      </c>
      <c r="L63" s="33">
        <v>0</v>
      </c>
      <c r="M63" s="33">
        <v>0</v>
      </c>
      <c r="N63" s="4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</row>
    <row r="64" spans="2:19" s="3" customFormat="1" ht="23.25" customHeight="1">
      <c r="B64" s="80" t="s">
        <v>35</v>
      </c>
      <c r="C64" s="32">
        <v>0</v>
      </c>
      <c r="D64" s="75">
        <v>0</v>
      </c>
      <c r="E64" s="75">
        <v>0</v>
      </c>
      <c r="F64" s="32">
        <f>C63+D64-E64</f>
        <v>0</v>
      </c>
      <c r="G64" s="75">
        <v>0</v>
      </c>
      <c r="H64" s="76"/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34">
        <v>0</v>
      </c>
    </row>
    <row r="65" spans="2:19" s="3" customFormat="1" ht="23.25" customHeight="1">
      <c r="B65" s="80" t="s">
        <v>37</v>
      </c>
      <c r="C65" s="32">
        <v>0</v>
      </c>
      <c r="D65" s="75">
        <v>0</v>
      </c>
      <c r="E65" s="75">
        <v>0</v>
      </c>
      <c r="F65" s="32">
        <v>0</v>
      </c>
      <c r="G65" s="75">
        <v>0</v>
      </c>
      <c r="H65" s="76"/>
      <c r="I65" s="75">
        <v>0</v>
      </c>
      <c r="J65" s="75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34">
        <v>0</v>
      </c>
    </row>
    <row r="66" spans="2:19" s="4" customFormat="1" ht="23.25" customHeight="1">
      <c r="B66" s="44" t="s">
        <v>21</v>
      </c>
      <c r="C66" s="32" t="s">
        <v>22</v>
      </c>
      <c r="D66" s="32">
        <v>0</v>
      </c>
      <c r="E66" s="32">
        <v>0</v>
      </c>
      <c r="F66" s="32">
        <v>0</v>
      </c>
      <c r="G66" s="32">
        <v>0</v>
      </c>
      <c r="H66" s="32"/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</row>
    <row r="67" spans="2:19" s="4" customFormat="1" ht="32.25" customHeight="1">
      <c r="B67" s="45" t="s">
        <v>23</v>
      </c>
      <c r="C67" s="34" t="s">
        <v>18</v>
      </c>
      <c r="D67" s="34">
        <v>0</v>
      </c>
      <c r="E67" s="34">
        <v>0</v>
      </c>
      <c r="F67" s="34">
        <v>0</v>
      </c>
      <c r="G67" s="34">
        <v>0</v>
      </c>
      <c r="H67" s="35"/>
      <c r="I67" s="34" t="s">
        <v>18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 t="s">
        <v>18</v>
      </c>
      <c r="P67" s="34">
        <v>0</v>
      </c>
      <c r="Q67" s="34">
        <v>0</v>
      </c>
      <c r="R67" s="34">
        <v>0</v>
      </c>
      <c r="S67" s="34">
        <v>0</v>
      </c>
    </row>
    <row r="68" spans="2:19" ht="23.25" customHeight="1">
      <c r="B68" s="28" t="s">
        <v>30</v>
      </c>
      <c r="C68" s="29"/>
      <c r="D68" s="29"/>
      <c r="E68" s="29"/>
      <c r="F68" s="29"/>
      <c r="G68" s="29"/>
      <c r="H68" s="30"/>
      <c r="I68" s="29"/>
      <c r="J68" s="29"/>
      <c r="K68" s="29"/>
      <c r="L68" s="29"/>
      <c r="M68" s="29"/>
      <c r="N68" s="30"/>
      <c r="O68" s="29"/>
      <c r="P68" s="29"/>
      <c r="Q68" s="29"/>
      <c r="R68" s="29"/>
      <c r="S68" s="29"/>
    </row>
    <row r="69" spans="2:19" s="7" customFormat="1" ht="23.25" customHeight="1">
      <c r="B69" s="31" t="s">
        <v>16</v>
      </c>
      <c r="C69" s="82">
        <f>C37</f>
        <v>68000000</v>
      </c>
      <c r="D69" s="51"/>
      <c r="E69" s="51"/>
      <c r="F69" s="41"/>
      <c r="G69" s="41"/>
      <c r="H69" s="52"/>
      <c r="I69" s="79">
        <v>0</v>
      </c>
      <c r="J69" s="41">
        <v>0</v>
      </c>
      <c r="K69" s="41">
        <v>0</v>
      </c>
      <c r="L69" s="41">
        <v>0</v>
      </c>
      <c r="M69" s="41">
        <v>0</v>
      </c>
      <c r="N69" s="52">
        <v>0</v>
      </c>
      <c r="O69" s="79">
        <v>0</v>
      </c>
      <c r="P69" s="41">
        <v>0</v>
      </c>
      <c r="Q69" s="41">
        <v>0</v>
      </c>
      <c r="R69" s="41">
        <v>0</v>
      </c>
      <c r="S69" s="41">
        <v>0</v>
      </c>
    </row>
    <row r="70" spans="2:19" s="4" customFormat="1" ht="23.25" customHeight="1">
      <c r="B70" s="36" t="s">
        <v>35</v>
      </c>
      <c r="C70" s="82">
        <f>C69</f>
        <v>68000000</v>
      </c>
      <c r="D70" s="34">
        <v>0</v>
      </c>
      <c r="E70" s="34">
        <f>E38</f>
        <v>0</v>
      </c>
      <c r="F70" s="32">
        <f>C70+D70-E70</f>
        <v>68000000</v>
      </c>
      <c r="G70" s="34">
        <f aca="true" t="shared" si="1" ref="G70:S70">G66</f>
        <v>0</v>
      </c>
      <c r="H70" s="77"/>
      <c r="I70" s="34">
        <f t="shared" si="1"/>
        <v>0</v>
      </c>
      <c r="J70" s="34">
        <f>J38</f>
        <v>0</v>
      </c>
      <c r="K70" s="34">
        <f>K38</f>
        <v>0</v>
      </c>
      <c r="L70" s="34">
        <f t="shared" si="1"/>
        <v>0</v>
      </c>
      <c r="M70" s="34">
        <f t="shared" si="1"/>
        <v>0</v>
      </c>
      <c r="N70" s="34">
        <f t="shared" si="1"/>
        <v>0</v>
      </c>
      <c r="O70" s="34">
        <f t="shared" si="1"/>
        <v>0</v>
      </c>
      <c r="P70" s="34">
        <f t="shared" si="1"/>
        <v>0</v>
      </c>
      <c r="Q70" s="34">
        <f t="shared" si="1"/>
        <v>0</v>
      </c>
      <c r="R70" s="34">
        <f t="shared" si="1"/>
        <v>0</v>
      </c>
      <c r="S70" s="34">
        <f t="shared" si="1"/>
        <v>0</v>
      </c>
    </row>
    <row r="71" spans="2:19" s="4" customFormat="1" ht="23.25" customHeight="1">
      <c r="B71" s="36" t="s">
        <v>37</v>
      </c>
      <c r="C71" s="82">
        <v>68000000</v>
      </c>
      <c r="D71" s="34">
        <v>0</v>
      </c>
      <c r="E71" s="34">
        <v>2000000</v>
      </c>
      <c r="F71" s="32">
        <v>66000000</v>
      </c>
      <c r="G71" s="34">
        <v>0</v>
      </c>
      <c r="H71" s="77"/>
      <c r="I71" s="34">
        <v>0</v>
      </c>
      <c r="J71" s="34">
        <v>726900.74</v>
      </c>
      <c r="K71" s="34">
        <v>726900.74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</row>
    <row r="72" spans="2:19" s="4" customFormat="1" ht="23.25" customHeight="1">
      <c r="B72" s="36" t="s">
        <v>38</v>
      </c>
      <c r="C72" s="82">
        <v>66000000</v>
      </c>
      <c r="D72" s="34">
        <v>1000000</v>
      </c>
      <c r="E72" s="34">
        <v>0</v>
      </c>
      <c r="F72" s="32">
        <v>67000000</v>
      </c>
      <c r="G72" s="34">
        <v>0</v>
      </c>
      <c r="H72" s="77"/>
      <c r="I72" s="34">
        <v>0</v>
      </c>
      <c r="J72" s="34">
        <v>639432.22</v>
      </c>
      <c r="K72" s="34">
        <v>639432.22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</row>
    <row r="73" spans="2:19" s="4" customFormat="1" ht="23.25" customHeight="1">
      <c r="B73" s="36" t="s">
        <v>46</v>
      </c>
      <c r="C73" s="82">
        <v>67000000</v>
      </c>
      <c r="D73" s="34">
        <v>0</v>
      </c>
      <c r="E73" s="34">
        <v>0</v>
      </c>
      <c r="F73" s="32">
        <v>67000000</v>
      </c>
      <c r="G73" s="34">
        <v>0</v>
      </c>
      <c r="H73" s="77"/>
      <c r="I73" s="34">
        <v>0</v>
      </c>
      <c r="J73" s="34">
        <v>707037.72</v>
      </c>
      <c r="K73" s="34">
        <v>707037.72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</row>
    <row r="74" spans="2:19" s="4" customFormat="1" ht="23.25" customHeight="1">
      <c r="B74" s="36" t="s">
        <v>49</v>
      </c>
      <c r="C74" s="82">
        <v>67000000</v>
      </c>
      <c r="D74" s="34">
        <v>0</v>
      </c>
      <c r="E74" s="34">
        <v>0</v>
      </c>
      <c r="F74" s="32">
        <v>67000000</v>
      </c>
      <c r="G74" s="34">
        <v>0</v>
      </c>
      <c r="H74" s="77"/>
      <c r="I74" s="34">
        <v>0</v>
      </c>
      <c r="J74" s="34">
        <v>693178.36</v>
      </c>
      <c r="K74" s="34">
        <v>693178.36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</row>
    <row r="75" spans="2:19" s="4" customFormat="1" ht="23.25" customHeight="1">
      <c r="B75" s="44" t="s">
        <v>21</v>
      </c>
      <c r="C75" s="75" t="s">
        <v>18</v>
      </c>
      <c r="D75" s="78">
        <f>D43</f>
        <v>1000000</v>
      </c>
      <c r="E75" s="78">
        <f>E43</f>
        <v>2000000</v>
      </c>
      <c r="F75" s="78">
        <f>C69+D75-E75</f>
        <v>67000000</v>
      </c>
      <c r="G75" s="78">
        <f>G70</f>
        <v>0</v>
      </c>
      <c r="H75" s="78"/>
      <c r="I75" s="78">
        <f>I70</f>
        <v>0</v>
      </c>
      <c r="J75" s="78">
        <f>J43</f>
        <v>2766549.04</v>
      </c>
      <c r="K75" s="78">
        <f>K43</f>
        <v>2766549.04</v>
      </c>
      <c r="L75" s="78">
        <f>L70</f>
        <v>0</v>
      </c>
      <c r="M75" s="78">
        <f>M70</f>
        <v>0</v>
      </c>
      <c r="N75" s="78">
        <f>N70</f>
        <v>0</v>
      </c>
      <c r="O75" s="78">
        <v>0</v>
      </c>
      <c r="P75" s="78">
        <f>P70</f>
        <v>0</v>
      </c>
      <c r="Q75" s="78">
        <f>Q70</f>
        <v>0</v>
      </c>
      <c r="R75" s="78">
        <f>R70</f>
        <v>0</v>
      </c>
      <c r="S75" s="78">
        <v>0</v>
      </c>
    </row>
    <row r="76" spans="2:19" s="5" customFormat="1" ht="30.75" customHeight="1">
      <c r="B76" s="53" t="s">
        <v>23</v>
      </c>
      <c r="C76" s="54" t="s">
        <v>18</v>
      </c>
      <c r="D76" s="54">
        <v>0</v>
      </c>
      <c r="E76" s="54">
        <v>0</v>
      </c>
      <c r="F76" s="54">
        <v>0</v>
      </c>
      <c r="G76" s="54">
        <v>0</v>
      </c>
      <c r="H76" s="55"/>
      <c r="I76" s="54" t="s">
        <v>18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 t="s">
        <v>18</v>
      </c>
      <c r="P76" s="54">
        <v>0</v>
      </c>
      <c r="Q76" s="54">
        <v>0</v>
      </c>
      <c r="R76" s="54">
        <v>0</v>
      </c>
      <c r="S76" s="54">
        <v>0</v>
      </c>
    </row>
    <row r="77" spans="2:19" ht="23.25" customHeight="1">
      <c r="B77" s="28" t="s">
        <v>31</v>
      </c>
      <c r="C77" s="29"/>
      <c r="D77" s="29"/>
      <c r="E77" s="29"/>
      <c r="F77" s="29"/>
      <c r="G77" s="29"/>
      <c r="H77" s="30"/>
      <c r="I77" s="29"/>
      <c r="J77" s="29"/>
      <c r="K77" s="29"/>
      <c r="L77" s="29"/>
      <c r="M77" s="29"/>
      <c r="N77" s="30"/>
      <c r="O77" s="29"/>
      <c r="P77" s="29"/>
      <c r="Q77" s="29"/>
      <c r="R77" s="29"/>
      <c r="S77" s="29"/>
    </row>
    <row r="78" spans="2:19" ht="23.25" customHeight="1">
      <c r="B78" s="28" t="s">
        <v>32</v>
      </c>
      <c r="C78" s="29"/>
      <c r="D78" s="29"/>
      <c r="E78" s="29"/>
      <c r="F78" s="29"/>
      <c r="G78" s="29"/>
      <c r="H78" s="30"/>
      <c r="I78" s="29"/>
      <c r="J78" s="29"/>
      <c r="K78" s="29"/>
      <c r="L78" s="29"/>
      <c r="M78" s="29"/>
      <c r="N78" s="30"/>
      <c r="O78" s="29"/>
      <c r="P78" s="29"/>
      <c r="Q78" s="29"/>
      <c r="R78" s="29"/>
      <c r="S78" s="29"/>
    </row>
    <row r="79" spans="2:19" ht="23.25" customHeight="1">
      <c r="B79" s="56" t="s">
        <v>16</v>
      </c>
      <c r="C79" s="57">
        <v>0</v>
      </c>
      <c r="D79" s="57" t="s">
        <v>17</v>
      </c>
      <c r="E79" s="57"/>
      <c r="F79" s="57"/>
      <c r="G79" s="57"/>
      <c r="H79" s="58"/>
      <c r="I79" s="57">
        <v>0</v>
      </c>
      <c r="J79" s="57">
        <v>0</v>
      </c>
      <c r="K79" s="57">
        <v>0</v>
      </c>
      <c r="L79" s="59">
        <v>0</v>
      </c>
      <c r="M79" s="59">
        <v>0</v>
      </c>
      <c r="N79" s="60">
        <v>0</v>
      </c>
      <c r="O79" s="59">
        <v>0</v>
      </c>
      <c r="P79" s="59">
        <v>0</v>
      </c>
      <c r="Q79" s="59">
        <v>0</v>
      </c>
      <c r="R79" s="59">
        <v>0</v>
      </c>
      <c r="S79" s="59">
        <v>0</v>
      </c>
    </row>
    <row r="80" spans="2:19" ht="23.25" customHeight="1">
      <c r="B80" s="80" t="s">
        <v>35</v>
      </c>
      <c r="C80" s="32">
        <v>0</v>
      </c>
      <c r="D80" s="75">
        <v>0</v>
      </c>
      <c r="E80" s="32">
        <v>0</v>
      </c>
      <c r="F80" s="75">
        <f>C79+D80-E80</f>
        <v>0</v>
      </c>
      <c r="G80" s="75">
        <v>0</v>
      </c>
      <c r="H80" s="76"/>
      <c r="I80" s="75">
        <v>0</v>
      </c>
      <c r="J80" s="75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  <c r="P80" s="75">
        <v>0</v>
      </c>
      <c r="Q80" s="75">
        <v>0</v>
      </c>
      <c r="R80" s="75">
        <v>0</v>
      </c>
      <c r="S80" s="34">
        <v>0</v>
      </c>
    </row>
    <row r="81" spans="2:19" ht="23.25" customHeight="1">
      <c r="B81" s="80" t="s">
        <v>37</v>
      </c>
      <c r="C81" s="32">
        <v>0</v>
      </c>
      <c r="D81" s="75">
        <v>0</v>
      </c>
      <c r="E81" s="32">
        <v>0</v>
      </c>
      <c r="F81" s="75">
        <v>0</v>
      </c>
      <c r="G81" s="75">
        <v>0</v>
      </c>
      <c r="H81" s="76"/>
      <c r="I81" s="75">
        <v>0</v>
      </c>
      <c r="J81" s="75">
        <v>0</v>
      </c>
      <c r="K81" s="75">
        <v>0</v>
      </c>
      <c r="L81" s="75">
        <v>0</v>
      </c>
      <c r="M81" s="75">
        <v>0</v>
      </c>
      <c r="N81" s="75">
        <v>0</v>
      </c>
      <c r="O81" s="75">
        <v>0</v>
      </c>
      <c r="P81" s="75">
        <v>0</v>
      </c>
      <c r="Q81" s="75">
        <v>0</v>
      </c>
      <c r="R81" s="75">
        <v>0</v>
      </c>
      <c r="S81" s="34">
        <v>0</v>
      </c>
    </row>
    <row r="82" spans="2:19" ht="23.25" customHeight="1">
      <c r="B82" s="80" t="s">
        <v>38</v>
      </c>
      <c r="C82" s="32">
        <v>0</v>
      </c>
      <c r="D82" s="75">
        <v>0</v>
      </c>
      <c r="E82" s="32">
        <v>0</v>
      </c>
      <c r="F82" s="75">
        <v>0</v>
      </c>
      <c r="G82" s="75">
        <v>0</v>
      </c>
      <c r="H82" s="76"/>
      <c r="I82" s="75">
        <v>0</v>
      </c>
      <c r="J82" s="75">
        <v>0</v>
      </c>
      <c r="K82" s="75">
        <v>0</v>
      </c>
      <c r="L82" s="75">
        <v>0</v>
      </c>
      <c r="M82" s="75">
        <v>0</v>
      </c>
      <c r="N82" s="75">
        <v>0</v>
      </c>
      <c r="O82" s="75">
        <v>0</v>
      </c>
      <c r="P82" s="75">
        <v>0</v>
      </c>
      <c r="Q82" s="75">
        <v>0</v>
      </c>
      <c r="R82" s="75">
        <v>0</v>
      </c>
      <c r="S82" s="34">
        <v>0</v>
      </c>
    </row>
    <row r="83" spans="2:19" ht="23.25" customHeight="1">
      <c r="B83" s="53" t="s">
        <v>19</v>
      </c>
      <c r="C83" s="57">
        <v>0</v>
      </c>
      <c r="D83" s="57">
        <v>0</v>
      </c>
      <c r="E83" s="57">
        <v>0</v>
      </c>
      <c r="F83" s="57">
        <v>0</v>
      </c>
      <c r="G83" s="57">
        <v>0</v>
      </c>
      <c r="H83" s="61"/>
      <c r="I83" s="57">
        <v>0</v>
      </c>
      <c r="J83" s="57">
        <v>0</v>
      </c>
      <c r="K83" s="57">
        <v>0</v>
      </c>
      <c r="L83" s="57">
        <v>0</v>
      </c>
      <c r="M83" s="57">
        <v>0</v>
      </c>
      <c r="N83" s="60">
        <v>0</v>
      </c>
      <c r="O83" s="57">
        <v>0</v>
      </c>
      <c r="P83" s="57">
        <v>0</v>
      </c>
      <c r="Q83" s="57">
        <v>0</v>
      </c>
      <c r="R83" s="57">
        <v>0</v>
      </c>
      <c r="S83" s="57">
        <v>0</v>
      </c>
    </row>
    <row r="84" spans="2:19" ht="23.25" customHeight="1">
      <c r="B84" s="28" t="s">
        <v>33</v>
      </c>
      <c r="C84" s="46"/>
      <c r="D84" s="46"/>
      <c r="E84" s="29"/>
      <c r="F84" s="29"/>
      <c r="G84" s="29"/>
      <c r="H84" s="30"/>
      <c r="I84" s="29"/>
      <c r="J84" s="29"/>
      <c r="K84" s="29"/>
      <c r="L84" s="29"/>
      <c r="M84" s="29"/>
      <c r="N84" s="30"/>
      <c r="O84" s="29"/>
      <c r="P84" s="29"/>
      <c r="Q84" s="29"/>
      <c r="R84" s="29"/>
      <c r="S84" s="29"/>
    </row>
    <row r="85" spans="2:19" s="8" customFormat="1" ht="23.25" customHeight="1">
      <c r="B85" s="31" t="s">
        <v>16</v>
      </c>
      <c r="C85" s="31">
        <v>0</v>
      </c>
      <c r="D85" s="31"/>
      <c r="E85" s="31"/>
      <c r="F85" s="31">
        <v>0</v>
      </c>
      <c r="G85" s="31"/>
      <c r="H85" s="62"/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62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</row>
    <row r="86" spans="2:19" s="9" customFormat="1" ht="23.25" customHeight="1">
      <c r="B86" s="63" t="s">
        <v>21</v>
      </c>
      <c r="C86" s="64" t="s">
        <v>22</v>
      </c>
      <c r="D86" s="65">
        <v>0</v>
      </c>
      <c r="E86" s="65">
        <v>0</v>
      </c>
      <c r="F86" s="65">
        <v>0</v>
      </c>
      <c r="G86" s="65">
        <v>0</v>
      </c>
      <c r="H86" s="66"/>
      <c r="I86" s="64" t="s">
        <v>22</v>
      </c>
      <c r="J86" s="65">
        <v>0</v>
      </c>
      <c r="K86" s="65">
        <v>0</v>
      </c>
      <c r="L86" s="65">
        <v>0</v>
      </c>
      <c r="M86" s="65">
        <v>0</v>
      </c>
      <c r="N86" s="67">
        <v>0</v>
      </c>
      <c r="O86" s="64" t="s">
        <v>22</v>
      </c>
      <c r="P86" s="65">
        <v>0</v>
      </c>
      <c r="Q86" s="65">
        <v>0</v>
      </c>
      <c r="R86" s="65">
        <v>0</v>
      </c>
      <c r="S86" s="65">
        <v>0</v>
      </c>
    </row>
    <row r="87" spans="2:19" s="9" customFormat="1" ht="32.25" customHeight="1">
      <c r="B87" s="53" t="s">
        <v>23</v>
      </c>
      <c r="C87" s="54" t="s">
        <v>18</v>
      </c>
      <c r="D87" s="85">
        <v>0</v>
      </c>
      <c r="E87" s="85">
        <v>0</v>
      </c>
      <c r="F87" s="85">
        <v>0</v>
      </c>
      <c r="G87" s="85">
        <v>0</v>
      </c>
      <c r="H87" s="55"/>
      <c r="I87" s="54" t="s">
        <v>18</v>
      </c>
      <c r="J87" s="85">
        <v>0</v>
      </c>
      <c r="K87" s="85">
        <v>0</v>
      </c>
      <c r="L87" s="85">
        <v>0</v>
      </c>
      <c r="M87" s="85">
        <v>0</v>
      </c>
      <c r="N87" s="54">
        <v>0</v>
      </c>
      <c r="O87" s="54" t="s">
        <v>18</v>
      </c>
      <c r="P87" s="85">
        <v>0</v>
      </c>
      <c r="Q87" s="85">
        <v>0</v>
      </c>
      <c r="R87" s="85">
        <v>0</v>
      </c>
      <c r="S87" s="85">
        <v>0</v>
      </c>
    </row>
    <row r="88" spans="2:19" ht="27" customHeight="1">
      <c r="B88" s="28" t="s">
        <v>34</v>
      </c>
      <c r="C88" s="29"/>
      <c r="D88" s="29"/>
      <c r="E88" s="29"/>
      <c r="F88" s="29"/>
      <c r="G88" s="29"/>
      <c r="H88" s="30"/>
      <c r="I88" s="29"/>
      <c r="J88" s="29"/>
      <c r="K88" s="29"/>
      <c r="L88" s="29"/>
      <c r="M88" s="29"/>
      <c r="N88" s="30"/>
      <c r="O88" s="29"/>
      <c r="P88" s="29"/>
      <c r="Q88" s="29"/>
      <c r="R88" s="29"/>
      <c r="S88" s="29"/>
    </row>
    <row r="89" spans="2:19" s="7" customFormat="1" ht="27" customHeight="1">
      <c r="B89" s="31" t="s">
        <v>16</v>
      </c>
      <c r="C89" s="32">
        <f>C69+C85</f>
        <v>68000000</v>
      </c>
      <c r="D89" s="32"/>
      <c r="E89" s="32"/>
      <c r="F89" s="32"/>
      <c r="G89" s="32">
        <v>0</v>
      </c>
      <c r="H89" s="43"/>
      <c r="I89" s="32"/>
      <c r="J89" s="32">
        <v>0</v>
      </c>
      <c r="K89" s="32">
        <v>0</v>
      </c>
      <c r="L89" s="32">
        <v>0</v>
      </c>
      <c r="M89" s="32">
        <v>0</v>
      </c>
      <c r="N89" s="43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</row>
    <row r="90" spans="2:19" s="7" customFormat="1" ht="27" customHeight="1">
      <c r="B90" s="36" t="s">
        <v>35</v>
      </c>
      <c r="C90" s="32">
        <f>C89</f>
        <v>68000000</v>
      </c>
      <c r="D90" s="34">
        <f>D70</f>
        <v>0</v>
      </c>
      <c r="E90" s="34">
        <f>E70</f>
        <v>0</v>
      </c>
      <c r="F90" s="32">
        <f>C90+D90-E90</f>
        <v>68000000</v>
      </c>
      <c r="G90" s="34">
        <f aca="true" t="shared" si="2" ref="G90:S90">G86</f>
        <v>0</v>
      </c>
      <c r="H90" s="77"/>
      <c r="I90" s="34"/>
      <c r="J90" s="34">
        <f>J38</f>
        <v>0</v>
      </c>
      <c r="K90" s="34">
        <f>K38</f>
        <v>0</v>
      </c>
      <c r="L90" s="34">
        <f t="shared" si="2"/>
        <v>0</v>
      </c>
      <c r="M90" s="34">
        <f t="shared" si="2"/>
        <v>0</v>
      </c>
      <c r="N90" s="34">
        <f t="shared" si="2"/>
        <v>0</v>
      </c>
      <c r="O90" s="34" t="str">
        <f t="shared" si="2"/>
        <v>Х</v>
      </c>
      <c r="P90" s="34">
        <f t="shared" si="2"/>
        <v>0</v>
      </c>
      <c r="Q90" s="34">
        <f t="shared" si="2"/>
        <v>0</v>
      </c>
      <c r="R90" s="34">
        <f t="shared" si="2"/>
        <v>0</v>
      </c>
      <c r="S90" s="34">
        <f t="shared" si="2"/>
        <v>0</v>
      </c>
    </row>
    <row r="91" spans="2:19" s="7" customFormat="1" ht="27" customHeight="1">
      <c r="B91" s="36" t="s">
        <v>37</v>
      </c>
      <c r="C91" s="32">
        <v>68000000</v>
      </c>
      <c r="D91" s="34">
        <v>0</v>
      </c>
      <c r="E91" s="34">
        <v>2000000</v>
      </c>
      <c r="F91" s="32">
        <v>66000000</v>
      </c>
      <c r="G91" s="34">
        <v>0</v>
      </c>
      <c r="H91" s="77"/>
      <c r="I91" s="34">
        <v>0</v>
      </c>
      <c r="J91" s="34">
        <v>726900.74</v>
      </c>
      <c r="K91" s="34">
        <v>726900.74</v>
      </c>
      <c r="L91" s="34">
        <v>0</v>
      </c>
      <c r="M91" s="34">
        <v>0</v>
      </c>
      <c r="N91" s="34">
        <v>0</v>
      </c>
      <c r="O91" s="34" t="s">
        <v>18</v>
      </c>
      <c r="P91" s="34">
        <v>0</v>
      </c>
      <c r="Q91" s="34">
        <v>0</v>
      </c>
      <c r="R91" s="34">
        <v>0</v>
      </c>
      <c r="S91" s="34">
        <v>0</v>
      </c>
    </row>
    <row r="92" spans="2:20" s="7" customFormat="1" ht="27" customHeight="1">
      <c r="B92" s="36" t="s">
        <v>38</v>
      </c>
      <c r="C92" s="32">
        <v>66000000</v>
      </c>
      <c r="D92" s="34">
        <v>1000000</v>
      </c>
      <c r="E92" s="34">
        <v>0</v>
      </c>
      <c r="F92" s="32">
        <v>67000000</v>
      </c>
      <c r="G92" s="34">
        <v>0</v>
      </c>
      <c r="H92" s="77"/>
      <c r="I92" s="34">
        <v>0</v>
      </c>
      <c r="J92" s="34">
        <v>639432.22</v>
      </c>
      <c r="K92" s="34">
        <v>639432.22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91">
        <v>0</v>
      </c>
    </row>
    <row r="93" spans="2:20" s="7" customFormat="1" ht="27" customHeight="1">
      <c r="B93" s="36" t="s">
        <v>47</v>
      </c>
      <c r="C93" s="32">
        <v>67000000</v>
      </c>
      <c r="D93" s="34">
        <v>0</v>
      </c>
      <c r="E93" s="34">
        <v>0</v>
      </c>
      <c r="F93" s="32">
        <v>67000000</v>
      </c>
      <c r="G93" s="34">
        <v>0</v>
      </c>
      <c r="H93" s="77"/>
      <c r="I93" s="34">
        <v>0</v>
      </c>
      <c r="J93" s="34">
        <v>707037.72</v>
      </c>
      <c r="K93" s="34">
        <v>707037.72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93">
        <v>0</v>
      </c>
    </row>
    <row r="94" spans="2:20" s="7" customFormat="1" ht="27" customHeight="1">
      <c r="B94" s="36" t="s">
        <v>49</v>
      </c>
      <c r="C94" s="32">
        <v>67000000</v>
      </c>
      <c r="D94" s="34">
        <v>0</v>
      </c>
      <c r="E94" s="34">
        <v>0</v>
      </c>
      <c r="F94" s="32">
        <v>67000000</v>
      </c>
      <c r="G94" s="34">
        <v>0</v>
      </c>
      <c r="H94" s="77"/>
      <c r="I94" s="34">
        <v>0</v>
      </c>
      <c r="J94" s="34">
        <v>693178.36</v>
      </c>
      <c r="K94" s="34">
        <v>693178.36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93"/>
    </row>
    <row r="95" spans="2:19" s="7" customFormat="1" ht="27" customHeight="1">
      <c r="B95" s="44" t="s">
        <v>19</v>
      </c>
      <c r="C95" s="32" t="s">
        <v>18</v>
      </c>
      <c r="D95" s="32">
        <f>D75</f>
        <v>1000000</v>
      </c>
      <c r="E95" s="32">
        <f>E75</f>
        <v>2000000</v>
      </c>
      <c r="F95" s="32">
        <f>F75</f>
        <v>67000000</v>
      </c>
      <c r="G95" s="32">
        <f>G90</f>
        <v>0</v>
      </c>
      <c r="H95" s="32"/>
      <c r="I95" s="32">
        <f>I90</f>
        <v>0</v>
      </c>
      <c r="J95" s="78">
        <f>J43</f>
        <v>2766549.04</v>
      </c>
      <c r="K95" s="78">
        <f>K43</f>
        <v>2766549.04</v>
      </c>
      <c r="L95" s="32">
        <f aca="true" t="shared" si="3" ref="L95:S95">L90</f>
        <v>0</v>
      </c>
      <c r="M95" s="32">
        <f t="shared" si="3"/>
        <v>0</v>
      </c>
      <c r="N95" s="32">
        <f t="shared" si="3"/>
        <v>0</v>
      </c>
      <c r="O95" s="32" t="str">
        <f t="shared" si="3"/>
        <v>Х</v>
      </c>
      <c r="P95" s="32">
        <f t="shared" si="3"/>
        <v>0</v>
      </c>
      <c r="Q95" s="32">
        <f t="shared" si="3"/>
        <v>0</v>
      </c>
      <c r="R95" s="32">
        <f t="shared" si="3"/>
        <v>0</v>
      </c>
      <c r="S95" s="32">
        <f t="shared" si="3"/>
        <v>0</v>
      </c>
    </row>
    <row r="96" spans="2:19" s="10" customFormat="1" ht="30" customHeight="1">
      <c r="B96" s="53" t="s">
        <v>23</v>
      </c>
      <c r="C96" s="54" t="s">
        <v>18</v>
      </c>
      <c r="D96" s="54">
        <v>0</v>
      </c>
      <c r="E96" s="54">
        <v>0</v>
      </c>
      <c r="F96" s="54">
        <v>0</v>
      </c>
      <c r="G96" s="54">
        <v>0</v>
      </c>
      <c r="H96" s="55"/>
      <c r="I96" s="54" t="s">
        <v>18</v>
      </c>
      <c r="J96" s="54">
        <v>0</v>
      </c>
      <c r="K96" s="54">
        <v>0</v>
      </c>
      <c r="L96" s="54">
        <v>0</v>
      </c>
      <c r="M96" s="54">
        <v>0</v>
      </c>
      <c r="N96" s="54">
        <v>0</v>
      </c>
      <c r="O96" s="54" t="s">
        <v>18</v>
      </c>
      <c r="P96" s="54">
        <v>0</v>
      </c>
      <c r="Q96" s="54">
        <v>0</v>
      </c>
      <c r="R96" s="54">
        <v>0</v>
      </c>
      <c r="S96" s="54">
        <v>0</v>
      </c>
    </row>
    <row r="97" spans="2:19" s="10" customFormat="1" ht="23.25" customHeight="1">
      <c r="B97" s="68"/>
      <c r="C97" s="69"/>
      <c r="D97" s="69"/>
      <c r="E97" s="69"/>
      <c r="F97" s="70"/>
      <c r="G97" s="69"/>
      <c r="H97" s="69"/>
      <c r="I97" s="69"/>
      <c r="J97" s="69"/>
      <c r="K97" s="69"/>
      <c r="L97" s="69"/>
      <c r="M97" s="69"/>
      <c r="N97" s="71"/>
      <c r="O97" s="69"/>
      <c r="P97" s="69"/>
      <c r="Q97" s="69"/>
      <c r="R97" s="69"/>
      <c r="S97" s="69"/>
    </row>
    <row r="98" spans="2:19" s="9" customFormat="1" ht="13.5" customHeight="1">
      <c r="B98" s="86" t="s">
        <v>39</v>
      </c>
      <c r="C98" s="72"/>
      <c r="D98" s="97" t="s">
        <v>40</v>
      </c>
      <c r="E98" s="97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3"/>
    </row>
    <row r="99" spans="2:19" s="9" customFormat="1" ht="18" customHeight="1">
      <c r="B99" s="99" t="s">
        <v>41</v>
      </c>
      <c r="C99" s="99"/>
      <c r="D99" s="99"/>
      <c r="E99" s="99"/>
      <c r="F99" s="99"/>
      <c r="G99" s="99"/>
      <c r="H99" s="99"/>
      <c r="I99" s="99"/>
      <c r="J99" s="73"/>
      <c r="K99" s="73"/>
      <c r="L99" s="73"/>
      <c r="M99" s="73"/>
      <c r="N99" s="74"/>
      <c r="O99" s="73"/>
      <c r="P99" s="73"/>
      <c r="Q99" s="73"/>
      <c r="R99" s="73"/>
      <c r="S99" s="73"/>
    </row>
    <row r="100" spans="2:19" s="4" customFormat="1" ht="45.75" customHeight="1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</row>
    <row r="101" spans="8:14" s="4" customFormat="1" ht="23.25" customHeight="1">
      <c r="H101" s="2"/>
      <c r="N101" s="1"/>
    </row>
    <row r="102" spans="8:14" s="4" customFormat="1" ht="23.25" customHeight="1">
      <c r="H102" s="2"/>
      <c r="N102" s="1"/>
    </row>
    <row r="103" spans="8:14" s="4" customFormat="1" ht="23.25" customHeight="1">
      <c r="H103" s="2"/>
      <c r="N103" s="1"/>
    </row>
    <row r="104" spans="8:14" s="4" customFormat="1" ht="23.25" customHeight="1">
      <c r="H104" s="2"/>
      <c r="N104" s="1"/>
    </row>
    <row r="105" ht="23.25" customHeight="1"/>
    <row r="106" ht="23.25" customHeight="1"/>
    <row r="107" ht="23.25" customHeight="1"/>
    <row r="108" ht="409.5" customHeight="1" hidden="1"/>
    <row r="109" ht="11.25" customHeight="1"/>
    <row r="110" ht="12.75" customHeight="1"/>
    <row r="111" spans="2:19" ht="12.75" customHeight="1">
      <c r="B111" s="11"/>
      <c r="C111" s="11"/>
      <c r="D111" s="11"/>
      <c r="E111" s="11"/>
      <c r="F111" s="11"/>
      <c r="G111" s="11"/>
      <c r="H111" s="12"/>
      <c r="I111" s="11"/>
      <c r="J111" s="11"/>
      <c r="K111" s="11"/>
      <c r="L111" s="11"/>
      <c r="M111" s="11"/>
      <c r="N111" s="13"/>
      <c r="O111" s="11"/>
      <c r="P111" s="11"/>
      <c r="Q111" s="11"/>
      <c r="R111" s="11"/>
      <c r="S111" s="11"/>
    </row>
    <row r="112" spans="2:19" ht="12.75" customHeight="1">
      <c r="B112" s="11"/>
      <c r="C112" s="12"/>
      <c r="D112" s="11"/>
      <c r="E112" s="11"/>
      <c r="F112" s="11"/>
      <c r="G112" s="11"/>
      <c r="H112" s="12"/>
      <c r="I112" s="11"/>
      <c r="J112" s="11"/>
      <c r="K112" s="11"/>
      <c r="L112" s="11"/>
      <c r="M112" s="11"/>
      <c r="N112" s="13"/>
      <c r="O112" s="11"/>
      <c r="P112" s="11"/>
      <c r="Q112" s="11"/>
      <c r="R112" s="11"/>
      <c r="S112" s="11"/>
    </row>
  </sheetData>
  <sheetProtection/>
  <mergeCells count="10">
    <mergeCell ref="H1:M1"/>
    <mergeCell ref="H4:M4"/>
    <mergeCell ref="J3:K3"/>
    <mergeCell ref="H2:M2"/>
    <mergeCell ref="D98:E98"/>
    <mergeCell ref="B100:S100"/>
    <mergeCell ref="B99:I99"/>
    <mergeCell ref="C4:G4"/>
    <mergeCell ref="B4:B5"/>
    <mergeCell ref="B7:E7"/>
  </mergeCells>
  <printOptions/>
  <pageMargins left="0.03937007874015748" right="0.03937007874015748" top="0.3937007874015748" bottom="0.1968503937007874" header="0.5118110236220472" footer="0.3937007874015748"/>
  <pageSetup fitToHeight="4" fitToWidth="1" horizontalDpi="600" verticalDpi="600" orientation="landscape" paperSize="9" scale="56" r:id="rId1"/>
  <rowBreaks count="1" manualBreakCount="1">
    <brk id="57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2017-05-31T05:58:14Z</cp:lastPrinted>
  <dcterms:created xsi:type="dcterms:W3CDTF">2010-10-04T10:20:09Z</dcterms:created>
  <dcterms:modified xsi:type="dcterms:W3CDTF">2017-05-31T06:01:06Z</dcterms:modified>
  <cp:category/>
  <cp:version/>
  <cp:contentType/>
  <cp:contentStatus/>
</cp:coreProperties>
</file>