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книга_1'!$B$1:$S$118</definedName>
  </definedNames>
  <calcPr fullCalcOnLoad="1"/>
</workbook>
</file>

<file path=xl/sharedStrings.xml><?xml version="1.0" encoding="utf-8"?>
<sst xmlns="http://schemas.openxmlformats.org/spreadsheetml/2006/main" count="160" uniqueCount="54">
  <si>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</si>
  <si>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</si>
  <si>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</si>
  <si>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</si>
  <si>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</si>
  <si>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</si>
  <si>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</si>
  <si>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</si>
  <si>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</si>
  <si>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</si>
  <si>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</si>
  <si>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</si>
  <si>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</si>
  <si>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</si>
  <si>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</si>
  <si>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</si>
  <si>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</si>
  <si>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</si>
  <si>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</si>
  <si>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</si>
  <si>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</si>
  <si>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</si>
  <si>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</si>
  <si>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</si>
  <si>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</si>
  <si>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</si>
  <si>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</si>
  <si>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</si>
  <si>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</si>
  <si>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</si>
  <si>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</si>
  <si>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</si>
  <si>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</si>
  <si>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</si>
  <si>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</si>
  <si>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</si>
  <si>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</si>
  <si>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Договор №М 18/2013 от 10.04.2013 г.  кредитор:ОАО Банк"Северный морской путь" Дата погашения:09.04.2014 г.Без обеспечения</t>
  </si>
  <si>
    <t xml:space="preserve">Договор № 43/2013 от 29.07.2013   кредитор: ОАО "Сбербанк России" Дата погашения: 28.07.2015г.  Без обеспечения </t>
  </si>
  <si>
    <t>x</t>
  </si>
  <si>
    <t xml:space="preserve">Договор № 84/2013 от 27.12.2013   кредитор: ОАО "Северный морской путь" Дата погашения: .26.12.2014г.  Без обеспечения </t>
  </si>
  <si>
    <t>Январь</t>
  </si>
  <si>
    <t>февраль</t>
  </si>
  <si>
    <t>март</t>
  </si>
  <si>
    <t>0,00,</t>
  </si>
  <si>
    <t>апрель</t>
  </si>
  <si>
    <t>май</t>
  </si>
  <si>
    <t>июнь</t>
  </si>
  <si>
    <t>июль</t>
  </si>
  <si>
    <t>Исполнитель</t>
  </si>
  <si>
    <t>Шумакова С.А.</t>
  </si>
  <si>
    <t>тел. (48532) 2-05-50</t>
  </si>
  <si>
    <t>август</t>
  </si>
  <si>
    <t>на 01.09.2014г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</si>
</sst>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/>
      <protection hidden="1"/>
    </xf>
    <xf numFmtId="14" fontId="8" fillId="0" borderId="14" xfId="0" applyNumberFormat="1" applyFont="1" applyFill="1" applyBorder="1" applyAlignment="1" applyProtection="1">
      <alignment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14" fontId="8" fillId="0" borderId="10" xfId="0" applyNumberFormat="1" applyFont="1" applyFill="1" applyBorder="1" applyAlignment="1" applyProtection="1">
      <alignment horizontal="left" wrapText="1"/>
      <protection hidden="1"/>
    </xf>
    <xf numFmtId="4" fontId="8" fillId="0" borderId="13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10" xfId="0" applyNumberFormat="1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4" fontId="7" fillId="0" borderId="14" xfId="0" applyNumberFormat="1" applyFont="1" applyFill="1" applyBorder="1" applyAlignment="1" applyProtection="1">
      <alignment horizontal="right" wrapText="1"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2" fontId="7" fillId="0" borderId="10" xfId="0" applyNumberFormat="1" applyFont="1" applyFill="1" applyBorder="1" applyAlignment="1" applyProtection="1">
      <alignment/>
      <protection hidden="1"/>
    </xf>
    <xf numFmtId="14" fontId="7" fillId="0" borderId="15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15" xfId="0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4" fontId="7" fillId="0" borderId="16" xfId="0" applyNumberFormat="1" applyFont="1" applyFill="1" applyBorder="1" applyAlignment="1" applyProtection="1">
      <alignment horizontal="right" wrapText="1"/>
      <protection hidden="1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0" fontId="8" fillId="0" borderId="18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30"/>
  <sheetViews>
    <sheetView tabSelected="1" view="pageBreakPreview" zoomScaleNormal="75" zoomScaleSheetLayoutView="100" zoomScalePageLayoutView="0" workbookViewId="0" topLeftCell="A1">
      <pane xSplit="2" ySplit="7" topLeftCell="C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57" sqref="B57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17" t="s">
        <v>0</v>
      </c>
      <c r="I1" s="117"/>
      <c r="J1" s="117"/>
      <c r="K1" s="117"/>
      <c r="L1" s="117"/>
      <c r="M1" s="117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19" t="s">
        <v>1</v>
      </c>
      <c r="I2" s="119"/>
      <c r="J2" s="119"/>
      <c r="K2" s="119"/>
      <c r="L2" s="119"/>
      <c r="M2" s="119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17" t="s">
        <v>53</v>
      </c>
      <c r="K3" s="117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14" t="s">
        <v>2</v>
      </c>
      <c r="C4" s="113" t="s">
        <v>3</v>
      </c>
      <c r="D4" s="113"/>
      <c r="E4" s="113"/>
      <c r="F4" s="113"/>
      <c r="G4" s="113"/>
      <c r="H4" s="118" t="s">
        <v>4</v>
      </c>
      <c r="I4" s="118"/>
      <c r="J4" s="118"/>
      <c r="K4" s="118"/>
      <c r="L4" s="118"/>
      <c r="M4" s="118"/>
      <c r="N4" s="20"/>
      <c r="O4" s="21" t="s">
        <v>5</v>
      </c>
      <c r="P4" s="21"/>
      <c r="Q4" s="21"/>
      <c r="R4" s="21"/>
      <c r="S4" s="21"/>
    </row>
    <row r="5" spans="2:19" ht="45" customHeight="1">
      <c r="B5" s="114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15" t="s">
        <v>15</v>
      </c>
      <c r="C7" s="116"/>
      <c r="D7" s="116"/>
      <c r="E7" s="116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84" t="s">
        <v>37</v>
      </c>
      <c r="C8" s="78"/>
      <c r="D8" s="32"/>
      <c r="E8" s="32"/>
      <c r="F8" s="78"/>
      <c r="G8" s="32"/>
      <c r="H8" s="83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4" customFormat="1" ht="23.25" customHeight="1">
      <c r="B9" s="84" t="s">
        <v>16</v>
      </c>
      <c r="C9" s="78">
        <v>20000000</v>
      </c>
      <c r="D9" s="32"/>
      <c r="E9" s="32"/>
      <c r="F9" s="78"/>
      <c r="G9" s="32">
        <v>0</v>
      </c>
      <c r="H9" s="83">
        <v>0.1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spans="2:19" s="4" customFormat="1" ht="23.25" customHeight="1">
      <c r="B10" s="96" t="s">
        <v>41</v>
      </c>
      <c r="C10" s="32">
        <v>20000000</v>
      </c>
      <c r="D10" s="34">
        <v>0</v>
      </c>
      <c r="E10" s="34">
        <v>0</v>
      </c>
      <c r="F10" s="32">
        <v>20000000</v>
      </c>
      <c r="G10" s="32">
        <v>0</v>
      </c>
      <c r="H10" s="83">
        <v>0.1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spans="2:19" s="4" customFormat="1" ht="23.25" customHeight="1">
      <c r="B11" s="95">
        <v>41677</v>
      </c>
      <c r="C11" s="100">
        <v>20000000</v>
      </c>
      <c r="D11" s="94">
        <v>0</v>
      </c>
      <c r="E11" s="94">
        <v>0</v>
      </c>
      <c r="F11" s="32">
        <v>20000000</v>
      </c>
      <c r="G11" s="32">
        <v>0</v>
      </c>
      <c r="H11" s="83">
        <v>0.1</v>
      </c>
      <c r="I11" s="32">
        <v>0</v>
      </c>
      <c r="J11" s="32">
        <v>169863.02</v>
      </c>
      <c r="K11" s="32">
        <v>169863.02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spans="2:19" s="4" customFormat="1" ht="23.25" customHeight="1">
      <c r="B12" s="95">
        <v>41705</v>
      </c>
      <c r="C12" s="100">
        <v>20000000</v>
      </c>
      <c r="D12" s="94">
        <v>0</v>
      </c>
      <c r="E12" s="94">
        <v>0</v>
      </c>
      <c r="F12" s="32">
        <v>20000000</v>
      </c>
      <c r="G12" s="32">
        <v>0</v>
      </c>
      <c r="H12" s="83">
        <v>0.1</v>
      </c>
      <c r="I12" s="32">
        <v>0</v>
      </c>
      <c r="J12" s="32">
        <v>153424.66</v>
      </c>
      <c r="K12" s="32">
        <v>153424.66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spans="2:19" s="4" customFormat="1" ht="23.25" customHeight="1">
      <c r="B13" s="95">
        <v>41736</v>
      </c>
      <c r="C13" s="100">
        <v>20000000</v>
      </c>
      <c r="D13" s="94">
        <v>0</v>
      </c>
      <c r="E13" s="94">
        <v>20000000</v>
      </c>
      <c r="F13" s="32">
        <v>0</v>
      </c>
      <c r="G13" s="32">
        <v>0</v>
      </c>
      <c r="H13" s="83">
        <v>0.1</v>
      </c>
      <c r="I13" s="32">
        <v>0</v>
      </c>
      <c r="J13" s="32">
        <v>208219.18</v>
      </c>
      <c r="K13" s="32">
        <v>208219.18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spans="2:19" s="4" customFormat="1" ht="23.25" customHeight="1">
      <c r="B14" s="85" t="s">
        <v>36</v>
      </c>
      <c r="C14" s="93" t="s">
        <v>18</v>
      </c>
      <c r="D14" s="93">
        <v>0</v>
      </c>
      <c r="E14" s="93">
        <v>20000000</v>
      </c>
      <c r="F14" s="78">
        <v>0</v>
      </c>
      <c r="G14" s="78">
        <v>0</v>
      </c>
      <c r="H14" s="83">
        <v>0.1</v>
      </c>
      <c r="I14" s="78">
        <v>0</v>
      </c>
      <c r="J14" s="78">
        <f>J10+J11+J12+J13</f>
        <v>531506.86</v>
      </c>
      <c r="K14" s="78">
        <f>K10+K11+K12+K13</f>
        <v>531506.86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32">
        <v>0</v>
      </c>
      <c r="S14" s="32">
        <v>0</v>
      </c>
    </row>
    <row r="15" spans="2:19" s="4" customFormat="1" ht="23.25" customHeight="1">
      <c r="B15" s="111" t="s">
        <v>15</v>
      </c>
      <c r="C15" s="112"/>
      <c r="D15" s="112"/>
      <c r="E15" s="112"/>
      <c r="F15" s="78"/>
      <c r="G15" s="78"/>
      <c r="H15" s="83"/>
      <c r="I15" s="78"/>
      <c r="J15" s="78"/>
      <c r="K15" s="78"/>
      <c r="L15" s="78"/>
      <c r="M15" s="78"/>
      <c r="N15" s="78"/>
      <c r="O15" s="78"/>
      <c r="P15" s="78"/>
      <c r="Q15" s="78"/>
      <c r="R15" s="32"/>
      <c r="S15" s="32"/>
    </row>
    <row r="16" spans="2:19" s="4" customFormat="1" ht="23.25" customHeight="1">
      <c r="B16" s="28" t="s">
        <v>38</v>
      </c>
      <c r="C16" s="29"/>
      <c r="D16" s="29"/>
      <c r="E16" s="29"/>
      <c r="F16" s="32"/>
      <c r="G16" s="32"/>
      <c r="H16" s="37"/>
      <c r="I16" s="32"/>
      <c r="J16" s="32"/>
      <c r="K16" s="32"/>
      <c r="L16" s="32"/>
      <c r="M16" s="32"/>
      <c r="N16" s="32"/>
      <c r="O16" s="32"/>
      <c r="P16" s="32"/>
      <c r="Q16" s="32"/>
      <c r="R16" s="34"/>
      <c r="S16" s="34"/>
    </row>
    <row r="17" spans="2:19" s="4" customFormat="1" ht="23.25" customHeight="1">
      <c r="B17" s="38" t="s">
        <v>16</v>
      </c>
      <c r="C17" s="103">
        <v>27000000</v>
      </c>
      <c r="D17" s="92"/>
      <c r="E17" s="92"/>
      <c r="F17" s="32"/>
      <c r="G17" s="32">
        <v>0</v>
      </c>
      <c r="H17" s="87">
        <v>0.09795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8">
        <v>0</v>
      </c>
      <c r="S17" s="78">
        <v>0</v>
      </c>
    </row>
    <row r="18" spans="2:19" s="4" customFormat="1" ht="23.25" customHeight="1">
      <c r="B18" s="99" t="s">
        <v>41</v>
      </c>
      <c r="C18" s="104">
        <v>27000000</v>
      </c>
      <c r="D18" s="102">
        <v>0</v>
      </c>
      <c r="E18" s="92">
        <v>0</v>
      </c>
      <c r="F18" s="32">
        <v>27000000</v>
      </c>
      <c r="G18" s="32">
        <v>0</v>
      </c>
      <c r="H18" s="87">
        <v>0.09795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8">
        <v>0</v>
      </c>
      <c r="S18" s="78">
        <v>0</v>
      </c>
    </row>
    <row r="19" spans="2:19" s="4" customFormat="1" ht="23.25" customHeight="1">
      <c r="B19" s="97">
        <v>41677</v>
      </c>
      <c r="C19" s="103">
        <v>27000000</v>
      </c>
      <c r="D19" s="102">
        <v>0</v>
      </c>
      <c r="E19" s="92">
        <v>0</v>
      </c>
      <c r="F19" s="32">
        <v>27000000</v>
      </c>
      <c r="G19" s="32">
        <v>0</v>
      </c>
      <c r="H19" s="87">
        <v>0.09795</v>
      </c>
      <c r="I19" s="32">
        <v>0</v>
      </c>
      <c r="J19" s="32">
        <v>224614.11</v>
      </c>
      <c r="K19" s="32">
        <v>224614.11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8">
        <v>0</v>
      </c>
      <c r="S19" s="78">
        <v>0</v>
      </c>
    </row>
    <row r="20" spans="2:19" s="4" customFormat="1" ht="23.25" customHeight="1">
      <c r="B20" s="97">
        <v>41705</v>
      </c>
      <c r="C20" s="103">
        <v>27000000</v>
      </c>
      <c r="D20" s="102">
        <v>0</v>
      </c>
      <c r="E20" s="92">
        <v>0</v>
      </c>
      <c r="F20" s="32">
        <v>27000000</v>
      </c>
      <c r="G20" s="32">
        <v>0</v>
      </c>
      <c r="H20" s="87">
        <v>0.09795</v>
      </c>
      <c r="I20" s="32">
        <v>0</v>
      </c>
      <c r="J20" s="32">
        <v>202877.26</v>
      </c>
      <c r="K20" s="32">
        <v>202877.26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78">
        <v>0</v>
      </c>
      <c r="S20" s="78">
        <v>0</v>
      </c>
    </row>
    <row r="21" spans="2:19" s="4" customFormat="1" ht="23.25" customHeight="1">
      <c r="B21" s="97">
        <v>41736</v>
      </c>
      <c r="C21" s="103">
        <v>27000000</v>
      </c>
      <c r="D21" s="102">
        <v>0</v>
      </c>
      <c r="E21" s="92">
        <v>0</v>
      </c>
      <c r="F21" s="32">
        <v>27000000</v>
      </c>
      <c r="G21" s="32">
        <v>0</v>
      </c>
      <c r="H21" s="87">
        <v>0.09795</v>
      </c>
      <c r="I21" s="32">
        <v>0</v>
      </c>
      <c r="J21" s="32">
        <v>224614.11</v>
      </c>
      <c r="K21" s="32">
        <v>224614.11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78">
        <v>0</v>
      </c>
      <c r="S21" s="78">
        <v>0</v>
      </c>
    </row>
    <row r="22" spans="2:20" s="4" customFormat="1" ht="23.25" customHeight="1">
      <c r="B22" s="97">
        <v>41766</v>
      </c>
      <c r="C22" s="104">
        <v>27000000</v>
      </c>
      <c r="D22" s="102">
        <v>0</v>
      </c>
      <c r="E22" s="92">
        <v>0</v>
      </c>
      <c r="F22" s="32">
        <v>27000000</v>
      </c>
      <c r="G22" s="32">
        <v>0</v>
      </c>
      <c r="H22" s="87">
        <v>0.09795</v>
      </c>
      <c r="I22" s="32">
        <v>0</v>
      </c>
      <c r="J22" s="32">
        <v>217368.49</v>
      </c>
      <c r="K22" s="32">
        <v>217368.49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78">
        <v>0</v>
      </c>
      <c r="S22" s="78">
        <v>0</v>
      </c>
      <c r="T22" s="4">
        <v>0</v>
      </c>
    </row>
    <row r="23" spans="2:19" s="4" customFormat="1" ht="23.25" customHeight="1">
      <c r="B23" s="97">
        <v>41788</v>
      </c>
      <c r="C23" s="104">
        <v>27000000</v>
      </c>
      <c r="D23" s="102">
        <v>2000000</v>
      </c>
      <c r="E23" s="92">
        <v>0</v>
      </c>
      <c r="F23" s="32">
        <v>29000000</v>
      </c>
      <c r="G23" s="32">
        <v>0</v>
      </c>
      <c r="H23" s="87">
        <v>0.09795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78">
        <v>0</v>
      </c>
      <c r="S23" s="78">
        <v>0</v>
      </c>
    </row>
    <row r="24" spans="2:19" s="4" customFormat="1" ht="23.25" customHeight="1">
      <c r="B24" s="97">
        <v>41799</v>
      </c>
      <c r="C24" s="104">
        <v>29000000</v>
      </c>
      <c r="D24" s="102">
        <v>0</v>
      </c>
      <c r="E24" s="92">
        <v>0</v>
      </c>
      <c r="F24" s="32">
        <v>29000000</v>
      </c>
      <c r="G24" s="32">
        <v>0</v>
      </c>
      <c r="H24" s="87">
        <v>0.09795</v>
      </c>
      <c r="I24" s="32">
        <v>0</v>
      </c>
      <c r="J24" s="32">
        <v>225687.54</v>
      </c>
      <c r="K24" s="32">
        <v>225687.54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78">
        <v>0</v>
      </c>
      <c r="S24" s="78">
        <v>0</v>
      </c>
    </row>
    <row r="25" spans="2:19" s="4" customFormat="1" ht="23.25" customHeight="1">
      <c r="B25" s="97">
        <v>41828</v>
      </c>
      <c r="C25" s="104">
        <v>29000000</v>
      </c>
      <c r="D25" s="102">
        <v>0</v>
      </c>
      <c r="E25" s="92">
        <v>0</v>
      </c>
      <c r="F25" s="32">
        <v>29000000</v>
      </c>
      <c r="G25" s="32">
        <v>0</v>
      </c>
      <c r="H25" s="87">
        <v>0.09795</v>
      </c>
      <c r="I25" s="32">
        <v>0</v>
      </c>
      <c r="J25" s="32">
        <v>233469.86</v>
      </c>
      <c r="K25" s="32">
        <v>233469.86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78">
        <v>0</v>
      </c>
      <c r="S25" s="78">
        <v>0</v>
      </c>
    </row>
    <row r="26" spans="2:19" s="4" customFormat="1" ht="23.25" customHeight="1">
      <c r="B26" s="97">
        <v>41859</v>
      </c>
      <c r="C26" s="104">
        <v>29000000</v>
      </c>
      <c r="D26" s="102">
        <v>0</v>
      </c>
      <c r="E26" s="92">
        <v>0</v>
      </c>
      <c r="F26" s="32">
        <v>29000000</v>
      </c>
      <c r="G26" s="32">
        <v>0</v>
      </c>
      <c r="H26" s="87">
        <v>0.09795</v>
      </c>
      <c r="I26" s="32">
        <v>0</v>
      </c>
      <c r="J26" s="32">
        <v>241252.19</v>
      </c>
      <c r="K26" s="32">
        <v>241252.19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78">
        <v>0</v>
      </c>
      <c r="S26" s="78">
        <v>0</v>
      </c>
    </row>
    <row r="27" spans="2:22" s="4" customFormat="1" ht="23.25" customHeight="1">
      <c r="B27" s="88" t="s">
        <v>36</v>
      </c>
      <c r="C27" s="89" t="s">
        <v>39</v>
      </c>
      <c r="D27" s="78">
        <v>2000000</v>
      </c>
      <c r="E27" s="78">
        <v>0</v>
      </c>
      <c r="F27" s="78">
        <v>29000000</v>
      </c>
      <c r="G27" s="78">
        <v>0</v>
      </c>
      <c r="H27" s="90">
        <v>0.09797</v>
      </c>
      <c r="I27" s="78">
        <v>0</v>
      </c>
      <c r="J27" s="78">
        <f>J18+J19+J20+J21+J22+J23+J24+J25+J26</f>
        <v>1569883.56</v>
      </c>
      <c r="K27" s="78">
        <f>K18+K19+K20+K21+K22+K23+K24+K25+K26</f>
        <v>1569883.56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5"/>
      <c r="U27" s="5"/>
      <c r="V27" s="5"/>
    </row>
    <row r="28" spans="2:19" s="4" customFormat="1" ht="23.25" customHeight="1">
      <c r="B28" s="111" t="s">
        <v>15</v>
      </c>
      <c r="C28" s="112"/>
      <c r="D28" s="112"/>
      <c r="E28" s="112"/>
      <c r="F28" s="78"/>
      <c r="G28" s="78"/>
      <c r="H28" s="83"/>
      <c r="I28" s="78"/>
      <c r="J28" s="78"/>
      <c r="K28" s="78"/>
      <c r="L28" s="78"/>
      <c r="M28" s="78"/>
      <c r="N28" s="78"/>
      <c r="O28" s="78"/>
      <c r="P28" s="78"/>
      <c r="Q28" s="78"/>
      <c r="R28" s="32"/>
      <c r="S28" s="32"/>
    </row>
    <row r="29" spans="2:22" s="4" customFormat="1" ht="23.25" customHeight="1">
      <c r="B29" s="28" t="s">
        <v>40</v>
      </c>
      <c r="C29" s="29"/>
      <c r="D29" s="29"/>
      <c r="E29" s="29"/>
      <c r="F29" s="32"/>
      <c r="G29" s="32"/>
      <c r="H29" s="37"/>
      <c r="I29" s="32"/>
      <c r="J29" s="32"/>
      <c r="K29" s="32"/>
      <c r="L29" s="32"/>
      <c r="M29" s="32"/>
      <c r="N29" s="32"/>
      <c r="O29" s="32"/>
      <c r="P29" s="32"/>
      <c r="Q29" s="32"/>
      <c r="R29" s="34"/>
      <c r="S29" s="34"/>
      <c r="T29" s="5"/>
      <c r="U29" s="5"/>
      <c r="V29" s="5"/>
    </row>
    <row r="30" spans="2:19" s="4" customFormat="1" ht="23.25" customHeight="1">
      <c r="B30" s="38" t="s">
        <v>16</v>
      </c>
      <c r="C30" s="63">
        <v>0</v>
      </c>
      <c r="D30" s="92"/>
      <c r="E30" s="63"/>
      <c r="F30" s="32"/>
      <c r="G30" s="32">
        <v>0</v>
      </c>
      <c r="H30" s="87">
        <v>0.081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78">
        <v>0</v>
      </c>
      <c r="S30" s="78">
        <v>0</v>
      </c>
    </row>
    <row r="31" spans="2:19" s="4" customFormat="1" ht="23.25" customHeight="1">
      <c r="B31" s="39" t="s">
        <v>41</v>
      </c>
      <c r="C31" s="63">
        <v>0</v>
      </c>
      <c r="D31" s="92">
        <v>0</v>
      </c>
      <c r="E31" s="92">
        <v>0</v>
      </c>
      <c r="F31" s="32">
        <v>0</v>
      </c>
      <c r="G31" s="32">
        <v>0</v>
      </c>
      <c r="H31" s="87">
        <v>0.081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78">
        <v>0</v>
      </c>
      <c r="S31" s="78">
        <v>0</v>
      </c>
    </row>
    <row r="32" spans="2:19" s="4" customFormat="1" ht="23.25" customHeight="1">
      <c r="B32" s="98">
        <v>41696</v>
      </c>
      <c r="C32" s="63">
        <v>0</v>
      </c>
      <c r="D32" s="102">
        <v>4000000</v>
      </c>
      <c r="E32" s="92">
        <v>0</v>
      </c>
      <c r="F32" s="32">
        <v>4000000</v>
      </c>
      <c r="G32" s="32">
        <v>0</v>
      </c>
      <c r="H32" s="87">
        <v>0.081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78">
        <v>0</v>
      </c>
      <c r="S32" s="78">
        <v>0</v>
      </c>
    </row>
    <row r="33" spans="2:19" s="4" customFormat="1" ht="23.25" customHeight="1">
      <c r="B33" s="98">
        <v>41705</v>
      </c>
      <c r="C33" s="103">
        <v>4000000</v>
      </c>
      <c r="D33" s="92">
        <v>0</v>
      </c>
      <c r="E33" s="92">
        <v>0</v>
      </c>
      <c r="F33" s="32">
        <v>4000000</v>
      </c>
      <c r="G33" s="32">
        <v>0</v>
      </c>
      <c r="H33" s="87">
        <v>0.081</v>
      </c>
      <c r="I33" s="32">
        <v>0</v>
      </c>
      <c r="J33" s="32">
        <v>1775.34</v>
      </c>
      <c r="K33" s="32">
        <v>1775.34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78">
        <v>0</v>
      </c>
      <c r="S33" s="78">
        <v>0</v>
      </c>
    </row>
    <row r="34" spans="2:19" s="4" customFormat="1" ht="23.25" customHeight="1">
      <c r="B34" s="98">
        <v>41730</v>
      </c>
      <c r="C34" s="103">
        <v>4000000</v>
      </c>
      <c r="D34" s="102">
        <v>21000000</v>
      </c>
      <c r="E34" s="92">
        <v>0</v>
      </c>
      <c r="F34" s="32">
        <v>25000000</v>
      </c>
      <c r="G34" s="32">
        <v>0</v>
      </c>
      <c r="H34" s="87">
        <v>0.081</v>
      </c>
      <c r="I34" s="32">
        <v>0</v>
      </c>
      <c r="J34" s="32">
        <v>27517.81</v>
      </c>
      <c r="K34" s="32">
        <v>27517.81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78">
        <v>0</v>
      </c>
      <c r="S34" s="78">
        <v>0</v>
      </c>
    </row>
    <row r="35" spans="2:19" s="4" customFormat="1" ht="23.25" customHeight="1">
      <c r="B35" s="98">
        <v>41766</v>
      </c>
      <c r="C35" s="103">
        <v>25000000</v>
      </c>
      <c r="D35" s="102">
        <v>0</v>
      </c>
      <c r="E35" s="92">
        <v>0</v>
      </c>
      <c r="F35" s="32">
        <v>25000000</v>
      </c>
      <c r="G35" s="32">
        <v>0</v>
      </c>
      <c r="H35" s="87">
        <v>0.081</v>
      </c>
      <c r="I35" s="32">
        <v>0</v>
      </c>
      <c r="J35" s="32">
        <v>161778.09</v>
      </c>
      <c r="K35" s="32">
        <v>161778.09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78">
        <v>0</v>
      </c>
      <c r="S35" s="78">
        <v>0</v>
      </c>
    </row>
    <row r="36" spans="2:20" s="4" customFormat="1" ht="23.25" customHeight="1">
      <c r="B36" s="98">
        <v>41799</v>
      </c>
      <c r="C36" s="103">
        <v>25000000</v>
      </c>
      <c r="D36" s="102">
        <v>0</v>
      </c>
      <c r="E36" s="92">
        <v>0</v>
      </c>
      <c r="F36" s="32">
        <v>25000000</v>
      </c>
      <c r="G36" s="32">
        <v>0</v>
      </c>
      <c r="H36" s="87">
        <v>0.081</v>
      </c>
      <c r="I36" s="32">
        <v>0</v>
      </c>
      <c r="J36" s="32">
        <v>171986.3</v>
      </c>
      <c r="K36" s="32">
        <v>171986.3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78">
        <v>0</v>
      </c>
      <c r="S36" s="78">
        <v>0</v>
      </c>
      <c r="T36" s="4">
        <v>0</v>
      </c>
    </row>
    <row r="37" spans="2:19" s="4" customFormat="1" ht="23.25" customHeight="1">
      <c r="B37" s="98">
        <v>41828</v>
      </c>
      <c r="C37" s="103">
        <v>25000000</v>
      </c>
      <c r="D37" s="102">
        <v>0</v>
      </c>
      <c r="E37" s="92">
        <v>0</v>
      </c>
      <c r="F37" s="32">
        <v>25000000</v>
      </c>
      <c r="G37" s="32">
        <v>0</v>
      </c>
      <c r="H37" s="87">
        <v>0.081</v>
      </c>
      <c r="I37" s="32">
        <v>0</v>
      </c>
      <c r="J37" s="32">
        <v>166438.36</v>
      </c>
      <c r="K37" s="32">
        <v>166438.36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78">
        <v>0</v>
      </c>
      <c r="S37" s="78">
        <v>0</v>
      </c>
    </row>
    <row r="38" spans="2:19" s="4" customFormat="1" ht="23.25" customHeight="1">
      <c r="B38" s="98">
        <v>41859</v>
      </c>
      <c r="C38" s="103">
        <v>25000000</v>
      </c>
      <c r="D38" s="102">
        <v>0</v>
      </c>
      <c r="E38" s="92">
        <v>0</v>
      </c>
      <c r="F38" s="32">
        <v>25000000</v>
      </c>
      <c r="G38" s="32">
        <v>0</v>
      </c>
      <c r="H38" s="87">
        <v>0.081</v>
      </c>
      <c r="I38" s="32">
        <v>0</v>
      </c>
      <c r="J38" s="32">
        <v>171986.3</v>
      </c>
      <c r="K38" s="32">
        <v>171986.3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78">
        <v>0</v>
      </c>
      <c r="S38" s="78">
        <v>0</v>
      </c>
    </row>
    <row r="39" spans="2:19" s="4" customFormat="1" ht="23.25" customHeight="1">
      <c r="B39" s="38" t="s">
        <v>36</v>
      </c>
      <c r="C39" s="41" t="s">
        <v>18</v>
      </c>
      <c r="D39" s="101">
        <v>25000000</v>
      </c>
      <c r="E39" s="105">
        <v>0</v>
      </c>
      <c r="F39" s="32">
        <v>25000000</v>
      </c>
      <c r="G39" s="32">
        <v>0</v>
      </c>
      <c r="H39" s="87">
        <v>0.081</v>
      </c>
      <c r="I39" s="32">
        <v>0</v>
      </c>
      <c r="J39" s="32">
        <f>J33+J34+J35+J36+J37+J38</f>
        <v>701482.2</v>
      </c>
      <c r="K39" s="32">
        <f>K33+K34+K35+K36+K37+K38</f>
        <v>701482.2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78">
        <v>0</v>
      </c>
      <c r="S39" s="78">
        <v>0</v>
      </c>
    </row>
    <row r="40" spans="2:19" ht="27.75" customHeight="1">
      <c r="B40" s="38" t="s">
        <v>20</v>
      </c>
      <c r="C40" s="39"/>
      <c r="D40" s="39"/>
      <c r="E40" s="39"/>
      <c r="F40" s="39"/>
      <c r="G40" s="39"/>
      <c r="H40" s="86"/>
      <c r="I40" s="39"/>
      <c r="J40" s="39"/>
      <c r="K40" s="39"/>
      <c r="L40" s="39"/>
      <c r="M40" s="39"/>
      <c r="N40" s="40"/>
      <c r="O40" s="39"/>
      <c r="P40" s="39"/>
      <c r="Q40" s="39"/>
      <c r="R40" s="39"/>
      <c r="S40" s="39"/>
    </row>
    <row r="41" spans="2:19" s="3" customFormat="1" ht="23.25" customHeight="1">
      <c r="B41" s="31" t="s">
        <v>16</v>
      </c>
      <c r="C41" s="41">
        <f>C9+C17</f>
        <v>47000000</v>
      </c>
      <c r="D41" s="32"/>
      <c r="E41" s="32"/>
      <c r="F41" s="32"/>
      <c r="G41" s="32">
        <v>0</v>
      </c>
      <c r="H41" s="42"/>
      <c r="I41" s="32">
        <v>0</v>
      </c>
      <c r="J41" s="32"/>
      <c r="K41" s="32"/>
      <c r="L41" s="33"/>
      <c r="M41" s="33"/>
      <c r="N41" s="43"/>
      <c r="O41" s="33">
        <v>0</v>
      </c>
      <c r="P41" s="33" t="s">
        <v>17</v>
      </c>
      <c r="Q41" s="33" t="s">
        <v>17</v>
      </c>
      <c r="R41" s="33" t="s">
        <v>17</v>
      </c>
      <c r="S41" s="33"/>
    </row>
    <row r="42" spans="2:19" s="81" customFormat="1" ht="23.25" customHeight="1">
      <c r="B42" s="36" t="s">
        <v>35</v>
      </c>
      <c r="C42" s="41">
        <f>C41</f>
        <v>47000000</v>
      </c>
      <c r="D42" s="34"/>
      <c r="E42" s="34">
        <f>E14+E27+E39</f>
        <v>20000000</v>
      </c>
      <c r="F42" s="32">
        <f>C42+D42-E42</f>
        <v>27000000</v>
      </c>
      <c r="G42" s="34">
        <v>0</v>
      </c>
      <c r="H42" s="77"/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</row>
    <row r="43" spans="2:19" s="81" customFormat="1" ht="23.25" customHeight="1">
      <c r="B43" s="36">
        <v>41677</v>
      </c>
      <c r="C43" s="41">
        <v>47000000</v>
      </c>
      <c r="D43" s="34"/>
      <c r="E43" s="34">
        <v>0</v>
      </c>
      <c r="F43" s="32">
        <v>47000000</v>
      </c>
      <c r="G43" s="34">
        <v>0</v>
      </c>
      <c r="H43" s="77"/>
      <c r="I43" s="34">
        <v>0</v>
      </c>
      <c r="J43" s="34">
        <v>394477.13</v>
      </c>
      <c r="K43" s="34">
        <v>394477.13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</row>
    <row r="44" spans="2:19" s="81" customFormat="1" ht="23.25" customHeight="1">
      <c r="B44" s="36">
        <v>41696</v>
      </c>
      <c r="C44" s="41">
        <v>47000000</v>
      </c>
      <c r="D44" s="34">
        <v>4000000</v>
      </c>
      <c r="E44" s="34">
        <v>0</v>
      </c>
      <c r="F44" s="32">
        <f>C44+D44-E44</f>
        <v>51000000</v>
      </c>
      <c r="G44" s="34">
        <v>0</v>
      </c>
      <c r="H44" s="77"/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</row>
    <row r="45" spans="2:19" s="81" customFormat="1" ht="23.25" customHeight="1">
      <c r="B45" s="36">
        <v>41705</v>
      </c>
      <c r="C45" s="41">
        <v>51000000</v>
      </c>
      <c r="D45" s="34">
        <v>0</v>
      </c>
      <c r="E45" s="34">
        <v>0</v>
      </c>
      <c r="F45" s="32">
        <v>51000000</v>
      </c>
      <c r="G45" s="34">
        <v>0</v>
      </c>
      <c r="H45" s="77"/>
      <c r="I45" s="34">
        <v>0</v>
      </c>
      <c r="J45" s="34">
        <f>J12+J20+J33</f>
        <v>358077.26000000007</v>
      </c>
      <c r="K45" s="34">
        <v>358077.26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</row>
    <row r="46" spans="2:19" s="81" customFormat="1" ht="23.25" customHeight="1">
      <c r="B46" s="36">
        <v>41730</v>
      </c>
      <c r="C46" s="41">
        <v>51000000</v>
      </c>
      <c r="D46" s="34">
        <v>21000000</v>
      </c>
      <c r="E46" s="34">
        <v>0</v>
      </c>
      <c r="F46" s="32">
        <v>72000000</v>
      </c>
      <c r="G46" s="34">
        <v>0</v>
      </c>
      <c r="H46" s="77"/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</row>
    <row r="47" spans="2:20" s="81" customFormat="1" ht="23.25" customHeight="1">
      <c r="B47" s="36">
        <v>41736</v>
      </c>
      <c r="C47" s="41">
        <v>72000000</v>
      </c>
      <c r="D47" s="34">
        <v>0</v>
      </c>
      <c r="E47" s="34">
        <v>20000000</v>
      </c>
      <c r="F47" s="32">
        <v>52000000</v>
      </c>
      <c r="G47" s="34">
        <v>0</v>
      </c>
      <c r="H47" s="77"/>
      <c r="I47" s="34">
        <v>0</v>
      </c>
      <c r="J47" s="34">
        <v>460351.1</v>
      </c>
      <c r="K47" s="34">
        <v>460351.1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81">
        <v>0</v>
      </c>
    </row>
    <row r="48" spans="2:19" s="81" customFormat="1" ht="23.25" customHeight="1">
      <c r="B48" s="36">
        <v>41766</v>
      </c>
      <c r="C48" s="41">
        <v>52000000</v>
      </c>
      <c r="D48" s="34">
        <v>0</v>
      </c>
      <c r="E48" s="34">
        <v>0</v>
      </c>
      <c r="F48" s="32">
        <v>52000000</v>
      </c>
      <c r="G48" s="34">
        <v>0</v>
      </c>
      <c r="H48" s="77"/>
      <c r="I48" s="34">
        <v>0</v>
      </c>
      <c r="J48" s="34">
        <v>379146.58</v>
      </c>
      <c r="K48" s="34">
        <v>379146.58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</row>
    <row r="49" spans="2:19" s="81" customFormat="1" ht="23.25" customHeight="1">
      <c r="B49" s="36">
        <v>41788</v>
      </c>
      <c r="C49" s="41">
        <v>52000000</v>
      </c>
      <c r="D49" s="34">
        <v>2000000</v>
      </c>
      <c r="E49" s="34">
        <v>0</v>
      </c>
      <c r="F49" s="32">
        <v>54000000</v>
      </c>
      <c r="G49" s="34">
        <v>0</v>
      </c>
      <c r="H49" s="77"/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</row>
    <row r="50" spans="2:19" s="81" customFormat="1" ht="23.25" customHeight="1">
      <c r="B50" s="36">
        <v>41799</v>
      </c>
      <c r="C50" s="41">
        <v>54000000</v>
      </c>
      <c r="D50" s="34">
        <v>0</v>
      </c>
      <c r="E50" s="34">
        <v>0</v>
      </c>
      <c r="F50" s="32">
        <v>54000000</v>
      </c>
      <c r="G50" s="34">
        <v>0</v>
      </c>
      <c r="H50" s="77"/>
      <c r="I50" s="34">
        <v>0</v>
      </c>
      <c r="J50" s="34">
        <v>397673.84</v>
      </c>
      <c r="K50" s="34">
        <v>397673.84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</row>
    <row r="51" spans="2:19" s="81" customFormat="1" ht="23.25" customHeight="1">
      <c r="B51" s="36">
        <v>41828</v>
      </c>
      <c r="C51" s="41">
        <v>54000000</v>
      </c>
      <c r="D51" s="34">
        <v>0</v>
      </c>
      <c r="E51" s="34">
        <v>0</v>
      </c>
      <c r="F51" s="32">
        <v>54000000</v>
      </c>
      <c r="G51" s="34">
        <v>0</v>
      </c>
      <c r="H51" s="77"/>
      <c r="I51" s="34">
        <v>0</v>
      </c>
      <c r="J51" s="34">
        <v>399908.22</v>
      </c>
      <c r="K51" s="34">
        <v>399908.22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</row>
    <row r="52" spans="2:19" s="81" customFormat="1" ht="23.25" customHeight="1">
      <c r="B52" s="36">
        <v>41859</v>
      </c>
      <c r="C52" s="41">
        <v>54000000</v>
      </c>
      <c r="D52" s="34">
        <v>0</v>
      </c>
      <c r="E52" s="34">
        <v>0</v>
      </c>
      <c r="F52" s="32">
        <v>54000000</v>
      </c>
      <c r="G52" s="34">
        <v>0</v>
      </c>
      <c r="H52" s="77"/>
      <c r="I52" s="34">
        <v>0</v>
      </c>
      <c r="J52" s="34">
        <v>413238.49</v>
      </c>
      <c r="K52" s="34">
        <v>413238.49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</row>
    <row r="53" spans="2:19" s="4" customFormat="1" ht="23.25" customHeight="1">
      <c r="B53" s="44" t="s">
        <v>21</v>
      </c>
      <c r="C53" s="32" t="s">
        <v>18</v>
      </c>
      <c r="D53" s="32">
        <f>D14+D27+D39</f>
        <v>27000000</v>
      </c>
      <c r="E53" s="32">
        <v>20000000</v>
      </c>
      <c r="F53" s="32">
        <f>F14+F27+F39</f>
        <v>54000000</v>
      </c>
      <c r="G53" s="32">
        <f aca="true" t="shared" si="0" ref="G53:S53">G42</f>
        <v>0</v>
      </c>
      <c r="H53" s="32"/>
      <c r="I53" s="32">
        <f t="shared" si="0"/>
        <v>0</v>
      </c>
      <c r="J53" s="32">
        <f>J14+J27+J39</f>
        <v>2802872.62</v>
      </c>
      <c r="K53" s="32">
        <f>K14+K27+K39</f>
        <v>2802872.62</v>
      </c>
      <c r="L53" s="32">
        <f t="shared" si="0"/>
        <v>0</v>
      </c>
      <c r="M53" s="32">
        <f t="shared" si="0"/>
        <v>0</v>
      </c>
      <c r="N53" s="32">
        <f t="shared" si="0"/>
        <v>0</v>
      </c>
      <c r="O53" s="32">
        <f t="shared" si="0"/>
        <v>0</v>
      </c>
      <c r="P53" s="32">
        <f t="shared" si="0"/>
        <v>0</v>
      </c>
      <c r="Q53" s="32">
        <f t="shared" si="0"/>
        <v>0</v>
      </c>
      <c r="R53" s="32">
        <f t="shared" si="0"/>
        <v>0</v>
      </c>
      <c r="S53" s="32">
        <f t="shared" si="0"/>
        <v>0</v>
      </c>
    </row>
    <row r="54" spans="2:19" s="4" customFormat="1" ht="36" customHeight="1">
      <c r="B54" s="45" t="s">
        <v>23</v>
      </c>
      <c r="C54" s="34" t="s">
        <v>22</v>
      </c>
      <c r="D54" s="34">
        <v>0</v>
      </c>
      <c r="E54" s="34">
        <v>0</v>
      </c>
      <c r="F54" s="34">
        <v>0</v>
      </c>
      <c r="G54" s="34">
        <v>0</v>
      </c>
      <c r="H54" s="35"/>
      <c r="I54" s="32" t="s">
        <v>22</v>
      </c>
      <c r="J54" s="34">
        <v>0</v>
      </c>
      <c r="K54" s="34">
        <f>+L617</f>
        <v>0</v>
      </c>
      <c r="L54" s="34">
        <v>0</v>
      </c>
      <c r="M54" s="34">
        <v>0</v>
      </c>
      <c r="N54" s="34">
        <v>0</v>
      </c>
      <c r="O54" s="32" t="s">
        <v>22</v>
      </c>
      <c r="P54" s="34">
        <v>0</v>
      </c>
      <c r="Q54" s="34">
        <v>0</v>
      </c>
      <c r="R54" s="34">
        <v>0</v>
      </c>
      <c r="S54" s="34">
        <v>0</v>
      </c>
    </row>
    <row r="55" spans="2:19" ht="23.25" customHeight="1">
      <c r="B55" s="28" t="s">
        <v>24</v>
      </c>
      <c r="C55" s="46"/>
      <c r="D55" s="29"/>
      <c r="E55" s="29"/>
      <c r="F55" s="29"/>
      <c r="G55" s="29"/>
      <c r="H55" s="30"/>
      <c r="I55" s="29"/>
      <c r="J55" s="29"/>
      <c r="K55" s="29"/>
      <c r="L55" s="29"/>
      <c r="M55" s="29"/>
      <c r="N55" s="30"/>
      <c r="O55" s="29"/>
      <c r="P55" s="29"/>
      <c r="Q55" s="29"/>
      <c r="R55" s="29"/>
      <c r="S55" s="29"/>
    </row>
    <row r="56" spans="2:19" ht="23.25" customHeight="1">
      <c r="B56" s="28" t="s">
        <v>25</v>
      </c>
      <c r="C56" s="29"/>
      <c r="D56" s="29"/>
      <c r="E56" s="29"/>
      <c r="F56" s="29"/>
      <c r="G56" s="29"/>
      <c r="H56" s="30"/>
      <c r="I56" s="29"/>
      <c r="J56" s="29"/>
      <c r="K56" s="29"/>
      <c r="L56" s="29"/>
      <c r="M56" s="29"/>
      <c r="N56" s="30"/>
      <c r="O56" s="29"/>
      <c r="P56" s="29"/>
      <c r="Q56" s="29"/>
      <c r="R56" s="29"/>
      <c r="S56" s="29"/>
    </row>
    <row r="57" spans="2:19" s="3" customFormat="1" ht="23.25" customHeight="1">
      <c r="B57" s="31" t="s">
        <v>16</v>
      </c>
      <c r="C57" s="47">
        <v>0</v>
      </c>
      <c r="D57" s="47" t="s">
        <v>17</v>
      </c>
      <c r="E57" s="47"/>
      <c r="F57" s="47"/>
      <c r="G57" s="47"/>
      <c r="H57" s="42"/>
      <c r="I57" s="47">
        <v>0</v>
      </c>
      <c r="J57" s="47" t="s">
        <v>17</v>
      </c>
      <c r="K57" s="47" t="s">
        <v>17</v>
      </c>
      <c r="L57" s="48"/>
      <c r="M57" s="48"/>
      <c r="N57" s="43"/>
      <c r="O57" s="48">
        <v>0</v>
      </c>
      <c r="P57" s="48" t="s">
        <v>17</v>
      </c>
      <c r="Q57" s="48" t="s">
        <v>17</v>
      </c>
      <c r="R57" s="48" t="s">
        <v>17</v>
      </c>
      <c r="S57" s="48"/>
    </row>
    <row r="58" spans="2:19" s="3" customFormat="1" ht="23.25" customHeight="1">
      <c r="B58" s="80" t="s">
        <v>35</v>
      </c>
      <c r="C58" s="32">
        <v>0</v>
      </c>
      <c r="D58" s="75">
        <v>0</v>
      </c>
      <c r="E58" s="75">
        <v>0</v>
      </c>
      <c r="F58" s="32">
        <f>C57+D58-E58</f>
        <v>0</v>
      </c>
      <c r="G58" s="75">
        <v>0</v>
      </c>
      <c r="H58" s="76"/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34">
        <v>0</v>
      </c>
    </row>
    <row r="59" spans="2:19" s="3" customFormat="1" ht="23.25" customHeight="1">
      <c r="B59" s="80" t="s">
        <v>42</v>
      </c>
      <c r="C59" s="32">
        <v>0</v>
      </c>
      <c r="D59" s="75">
        <v>0</v>
      </c>
      <c r="E59" s="75">
        <v>0</v>
      </c>
      <c r="F59" s="32">
        <v>0</v>
      </c>
      <c r="G59" s="75">
        <v>0</v>
      </c>
      <c r="H59" s="76"/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34">
        <v>0</v>
      </c>
    </row>
    <row r="60" spans="2:19" s="3" customFormat="1" ht="23.25" customHeight="1">
      <c r="B60" s="80" t="s">
        <v>43</v>
      </c>
      <c r="C60" s="32">
        <v>0</v>
      </c>
      <c r="D60" s="75">
        <v>0</v>
      </c>
      <c r="E60" s="75">
        <v>0</v>
      </c>
      <c r="F60" s="32">
        <v>0</v>
      </c>
      <c r="G60" s="75">
        <v>0</v>
      </c>
      <c r="H60" s="76"/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34">
        <v>0</v>
      </c>
    </row>
    <row r="61" spans="2:19" s="5" customFormat="1" ht="23.25" customHeight="1">
      <c r="B61" s="45" t="s">
        <v>19</v>
      </c>
      <c r="C61" s="47" t="s">
        <v>18</v>
      </c>
      <c r="D61" s="47">
        <v>0</v>
      </c>
      <c r="E61" s="47">
        <v>0</v>
      </c>
      <c r="F61" s="47">
        <v>0</v>
      </c>
      <c r="G61" s="47">
        <v>0</v>
      </c>
      <c r="H61" s="37"/>
      <c r="I61" s="47" t="s">
        <v>18</v>
      </c>
      <c r="J61" s="47">
        <v>0</v>
      </c>
      <c r="K61" s="47">
        <v>0</v>
      </c>
      <c r="L61" s="47">
        <v>0</v>
      </c>
      <c r="M61" s="47">
        <v>0</v>
      </c>
      <c r="N61" s="43">
        <v>0</v>
      </c>
      <c r="O61" s="47" t="s">
        <v>18</v>
      </c>
      <c r="P61" s="47">
        <v>0</v>
      </c>
      <c r="Q61" s="47">
        <v>0</v>
      </c>
      <c r="R61" s="47">
        <v>0</v>
      </c>
      <c r="S61" s="47">
        <v>0</v>
      </c>
    </row>
    <row r="62" spans="2:19" ht="23.25" customHeight="1" thickBot="1">
      <c r="B62" s="28" t="s">
        <v>26</v>
      </c>
      <c r="C62" s="29"/>
      <c r="D62" s="29"/>
      <c r="E62" s="29"/>
      <c r="F62" s="29"/>
      <c r="G62" s="29"/>
      <c r="H62" s="30"/>
      <c r="I62" s="29"/>
      <c r="J62" s="29"/>
      <c r="K62" s="29"/>
      <c r="L62" s="29"/>
      <c r="M62" s="29"/>
      <c r="N62" s="30"/>
      <c r="O62" s="29"/>
      <c r="P62" s="29"/>
      <c r="Q62" s="29"/>
      <c r="R62" s="29"/>
      <c r="S62" s="29"/>
    </row>
    <row r="63" spans="2:19" s="3" customFormat="1" ht="23.25" customHeight="1" thickBot="1">
      <c r="B63" s="31" t="s">
        <v>16</v>
      </c>
      <c r="C63" s="41">
        <v>0</v>
      </c>
      <c r="D63" s="32">
        <v>0</v>
      </c>
      <c r="E63" s="32">
        <v>0</v>
      </c>
      <c r="F63" s="32">
        <v>0</v>
      </c>
      <c r="G63" s="32">
        <v>0</v>
      </c>
      <c r="H63" s="42"/>
      <c r="I63" s="32">
        <v>0</v>
      </c>
      <c r="J63" s="32">
        <v>0</v>
      </c>
      <c r="K63" s="32">
        <v>0</v>
      </c>
      <c r="L63" s="33">
        <v>0</v>
      </c>
      <c r="M63" s="33">
        <v>0</v>
      </c>
      <c r="N63" s="43"/>
      <c r="O63" s="33">
        <v>0</v>
      </c>
      <c r="P63" s="33">
        <v>0</v>
      </c>
      <c r="Q63" s="33">
        <v>0</v>
      </c>
      <c r="R63" s="33">
        <v>0</v>
      </c>
      <c r="S63" s="49">
        <v>0</v>
      </c>
    </row>
    <row r="64" spans="2:19" s="4" customFormat="1" ht="22.5" customHeight="1">
      <c r="B64" s="44" t="s">
        <v>21</v>
      </c>
      <c r="C64" s="32" t="s">
        <v>18</v>
      </c>
      <c r="D64" s="32">
        <v>0</v>
      </c>
      <c r="E64" s="32">
        <v>0</v>
      </c>
      <c r="F64" s="32">
        <v>0</v>
      </c>
      <c r="G64" s="32">
        <v>0</v>
      </c>
      <c r="H64" s="37"/>
      <c r="I64" s="32" t="s">
        <v>18</v>
      </c>
      <c r="J64" s="32">
        <v>0</v>
      </c>
      <c r="K64" s="32">
        <v>0</v>
      </c>
      <c r="L64" s="32">
        <v>0</v>
      </c>
      <c r="M64" s="33">
        <v>0</v>
      </c>
      <c r="N64" s="43"/>
      <c r="O64" s="32" t="s">
        <v>18</v>
      </c>
      <c r="P64" s="33">
        <v>0</v>
      </c>
      <c r="Q64" s="33">
        <v>0</v>
      </c>
      <c r="R64" s="33">
        <v>0</v>
      </c>
      <c r="S64" s="49">
        <v>0</v>
      </c>
    </row>
    <row r="65" spans="2:19" s="4" customFormat="1" ht="35.25" customHeight="1">
      <c r="B65" s="45" t="s">
        <v>23</v>
      </c>
      <c r="C65" s="34" t="s">
        <v>18</v>
      </c>
      <c r="D65" s="34">
        <v>0</v>
      </c>
      <c r="E65" s="34">
        <v>0</v>
      </c>
      <c r="F65" s="34">
        <v>0</v>
      </c>
      <c r="G65" s="34">
        <v>0</v>
      </c>
      <c r="H65" s="35"/>
      <c r="I65" s="34" t="s">
        <v>18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 t="s">
        <v>18</v>
      </c>
      <c r="P65" s="34">
        <v>0</v>
      </c>
      <c r="Q65" s="34">
        <v>0</v>
      </c>
      <c r="R65" s="34">
        <v>0</v>
      </c>
      <c r="S65" s="50">
        <v>0</v>
      </c>
    </row>
    <row r="66" spans="2:19" ht="20.25" customHeight="1">
      <c r="B66" s="28" t="s">
        <v>27</v>
      </c>
      <c r="C66" s="46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ht="20.25" customHeight="1">
      <c r="B67" s="28" t="s">
        <v>28</v>
      </c>
      <c r="C67" s="46"/>
      <c r="D67" s="29"/>
      <c r="E67" s="29"/>
      <c r="F67" s="29"/>
      <c r="G67" s="29"/>
      <c r="H67" s="30"/>
      <c r="I67" s="29"/>
      <c r="J67" s="29"/>
      <c r="K67" s="29"/>
      <c r="L67" s="29"/>
      <c r="M67" s="29"/>
      <c r="N67" s="30"/>
      <c r="O67" s="29"/>
      <c r="P67" s="29"/>
      <c r="Q67" s="29"/>
      <c r="R67" s="29"/>
      <c r="S67" s="29"/>
    </row>
    <row r="68" spans="2:19" ht="20.25" customHeight="1">
      <c r="B68" s="31" t="s">
        <v>16</v>
      </c>
      <c r="C68" s="47">
        <v>0</v>
      </c>
      <c r="D68" s="47" t="s">
        <v>17</v>
      </c>
      <c r="E68" s="47"/>
      <c r="F68" s="47"/>
      <c r="G68" s="47"/>
      <c r="H68" s="42"/>
      <c r="I68" s="47">
        <v>0</v>
      </c>
      <c r="J68" s="47">
        <v>0</v>
      </c>
      <c r="K68" s="47">
        <v>0</v>
      </c>
      <c r="L68" s="48">
        <v>0</v>
      </c>
      <c r="M68" s="48">
        <v>0</v>
      </c>
      <c r="N68" s="43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</row>
    <row r="69" spans="2:19" ht="20.25" customHeight="1">
      <c r="B69" s="80" t="s">
        <v>35</v>
      </c>
      <c r="C69" s="32">
        <v>0</v>
      </c>
      <c r="D69" s="34">
        <v>0</v>
      </c>
      <c r="E69" s="34">
        <v>0</v>
      </c>
      <c r="F69" s="32">
        <f>C68+D69-E69</f>
        <v>0</v>
      </c>
      <c r="G69" s="75">
        <v>0</v>
      </c>
      <c r="H69" s="76"/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34">
        <v>0</v>
      </c>
    </row>
    <row r="70" spans="2:19" ht="20.25" customHeight="1">
      <c r="B70" s="80" t="s">
        <v>42</v>
      </c>
      <c r="C70" s="32">
        <v>0</v>
      </c>
      <c r="D70" s="34">
        <v>0</v>
      </c>
      <c r="E70" s="34">
        <v>0</v>
      </c>
      <c r="F70" s="32">
        <v>0</v>
      </c>
      <c r="G70" s="75">
        <v>0</v>
      </c>
      <c r="H70" s="76"/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34">
        <v>0</v>
      </c>
    </row>
    <row r="71" spans="2:19" ht="20.25" customHeight="1">
      <c r="B71" s="80" t="s">
        <v>43</v>
      </c>
      <c r="C71" s="32">
        <v>0</v>
      </c>
      <c r="D71" s="34">
        <v>0</v>
      </c>
      <c r="E71" s="34">
        <v>0</v>
      </c>
      <c r="F71" s="32">
        <v>0</v>
      </c>
      <c r="G71" s="75">
        <v>0</v>
      </c>
      <c r="H71" s="76"/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34">
        <v>0</v>
      </c>
    </row>
    <row r="72" spans="2:19" ht="20.25" customHeight="1">
      <c r="B72" s="45" t="s">
        <v>19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37"/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3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</row>
    <row r="73" spans="2:19" ht="23.25" customHeight="1">
      <c r="B73" s="28" t="s">
        <v>29</v>
      </c>
      <c r="C73" s="29"/>
      <c r="D73" s="29"/>
      <c r="E73" s="29"/>
      <c r="F73" s="29"/>
      <c r="G73" s="29"/>
      <c r="H73" s="30"/>
      <c r="I73" s="29"/>
      <c r="J73" s="29"/>
      <c r="K73" s="29"/>
      <c r="L73" s="29"/>
      <c r="M73" s="29"/>
      <c r="N73" s="30"/>
      <c r="O73" s="29"/>
      <c r="P73" s="29"/>
      <c r="Q73" s="29"/>
      <c r="R73" s="29"/>
      <c r="S73" s="29"/>
    </row>
    <row r="74" spans="2:19" s="3" customFormat="1" ht="23.25" customHeight="1">
      <c r="B74" s="31" t="s">
        <v>16</v>
      </c>
      <c r="C74" s="41">
        <v>0</v>
      </c>
      <c r="D74" s="32"/>
      <c r="E74" s="32"/>
      <c r="F74" s="32"/>
      <c r="G74" s="32"/>
      <c r="H74" s="42"/>
      <c r="I74" s="32">
        <v>0</v>
      </c>
      <c r="J74" s="32">
        <v>0</v>
      </c>
      <c r="K74" s="32">
        <v>0</v>
      </c>
      <c r="L74" s="33">
        <v>0</v>
      </c>
      <c r="M74" s="33">
        <v>0</v>
      </c>
      <c r="N74" s="4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</row>
    <row r="75" spans="2:19" s="3" customFormat="1" ht="23.25" customHeight="1">
      <c r="B75" s="80" t="s">
        <v>35</v>
      </c>
      <c r="C75" s="32">
        <v>0</v>
      </c>
      <c r="D75" s="75">
        <v>0</v>
      </c>
      <c r="E75" s="75">
        <v>0</v>
      </c>
      <c r="F75" s="32">
        <f>C74+D75-E75</f>
        <v>0</v>
      </c>
      <c r="G75" s="75">
        <v>0</v>
      </c>
      <c r="H75" s="76"/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34">
        <v>0</v>
      </c>
    </row>
    <row r="76" spans="2:19" s="3" customFormat="1" ht="23.25" customHeight="1">
      <c r="B76" s="80" t="s">
        <v>42</v>
      </c>
      <c r="C76" s="32">
        <v>0</v>
      </c>
      <c r="D76" s="75">
        <v>0</v>
      </c>
      <c r="E76" s="75">
        <v>0</v>
      </c>
      <c r="F76" s="32">
        <v>0</v>
      </c>
      <c r="G76" s="75">
        <v>0</v>
      </c>
      <c r="H76" s="76"/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34">
        <v>0</v>
      </c>
    </row>
    <row r="77" spans="2:19" s="3" customFormat="1" ht="23.25" customHeight="1">
      <c r="B77" s="80" t="s">
        <v>43</v>
      </c>
      <c r="C77" s="32" t="s">
        <v>44</v>
      </c>
      <c r="D77" s="75">
        <v>0</v>
      </c>
      <c r="E77" s="75">
        <v>0</v>
      </c>
      <c r="F77" s="32">
        <v>0</v>
      </c>
      <c r="G77" s="75">
        <v>0</v>
      </c>
      <c r="H77" s="76"/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34">
        <v>0</v>
      </c>
    </row>
    <row r="78" spans="2:19" s="4" customFormat="1" ht="23.25" customHeight="1">
      <c r="B78" s="44" t="s">
        <v>21</v>
      </c>
      <c r="C78" s="32" t="s">
        <v>22</v>
      </c>
      <c r="D78" s="32">
        <v>0</v>
      </c>
      <c r="E78" s="32">
        <v>0</v>
      </c>
      <c r="F78" s="32">
        <v>0</v>
      </c>
      <c r="G78" s="32">
        <v>0</v>
      </c>
      <c r="H78" s="32"/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</row>
    <row r="79" spans="2:19" s="4" customFormat="1" ht="32.25" customHeight="1">
      <c r="B79" s="45" t="s">
        <v>23</v>
      </c>
      <c r="C79" s="34" t="s">
        <v>18</v>
      </c>
      <c r="D79" s="34">
        <v>0</v>
      </c>
      <c r="E79" s="34">
        <v>0</v>
      </c>
      <c r="F79" s="34">
        <v>0</v>
      </c>
      <c r="G79" s="34">
        <v>0</v>
      </c>
      <c r="H79" s="35"/>
      <c r="I79" s="34" t="s">
        <v>18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 t="s">
        <v>18</v>
      </c>
      <c r="P79" s="34">
        <v>0</v>
      </c>
      <c r="Q79" s="34">
        <v>0</v>
      </c>
      <c r="R79" s="34">
        <v>0</v>
      </c>
      <c r="S79" s="34">
        <v>0</v>
      </c>
    </row>
    <row r="80" spans="2:19" ht="23.25" customHeight="1">
      <c r="B80" s="28" t="s">
        <v>30</v>
      </c>
      <c r="C80" s="29"/>
      <c r="D80" s="29"/>
      <c r="E80" s="29"/>
      <c r="F80" s="29"/>
      <c r="G80" s="29"/>
      <c r="H80" s="30"/>
      <c r="I80" s="29"/>
      <c r="J80" s="29"/>
      <c r="K80" s="29"/>
      <c r="L80" s="29"/>
      <c r="M80" s="29"/>
      <c r="N80" s="30"/>
      <c r="O80" s="29"/>
      <c r="P80" s="29"/>
      <c r="Q80" s="29"/>
      <c r="R80" s="29"/>
      <c r="S80" s="29"/>
    </row>
    <row r="81" spans="2:19" s="7" customFormat="1" ht="23.25" customHeight="1">
      <c r="B81" s="31" t="s">
        <v>16</v>
      </c>
      <c r="C81" s="82">
        <f>C41+C63+C74</f>
        <v>47000000</v>
      </c>
      <c r="D81" s="51"/>
      <c r="E81" s="51"/>
      <c r="F81" s="41"/>
      <c r="G81" s="41"/>
      <c r="H81" s="52"/>
      <c r="I81" s="79">
        <v>0</v>
      </c>
      <c r="J81" s="41">
        <v>0</v>
      </c>
      <c r="K81" s="41">
        <v>0</v>
      </c>
      <c r="L81" s="41">
        <v>0</v>
      </c>
      <c r="M81" s="41">
        <v>0</v>
      </c>
      <c r="N81" s="52">
        <v>0</v>
      </c>
      <c r="O81" s="79">
        <v>0</v>
      </c>
      <c r="P81" s="41">
        <v>0</v>
      </c>
      <c r="Q81" s="41">
        <v>0</v>
      </c>
      <c r="R81" s="41">
        <v>0</v>
      </c>
      <c r="S81" s="41">
        <v>0</v>
      </c>
    </row>
    <row r="82" spans="2:19" s="4" customFormat="1" ht="23.25" customHeight="1">
      <c r="B82" s="36" t="s">
        <v>35</v>
      </c>
      <c r="C82" s="82">
        <f>C81</f>
        <v>47000000</v>
      </c>
      <c r="D82" s="34"/>
      <c r="E82" s="34">
        <f>E42</f>
        <v>20000000</v>
      </c>
      <c r="F82" s="32">
        <f>C82+D82-E82</f>
        <v>27000000</v>
      </c>
      <c r="G82" s="34">
        <f aca="true" t="shared" si="1" ref="G82:S82">G78</f>
        <v>0</v>
      </c>
      <c r="H82" s="77"/>
      <c r="I82" s="34">
        <f t="shared" si="1"/>
        <v>0</v>
      </c>
      <c r="J82" s="34">
        <f>J42</f>
        <v>0</v>
      </c>
      <c r="K82" s="34">
        <f>K42</f>
        <v>0</v>
      </c>
      <c r="L82" s="34">
        <f t="shared" si="1"/>
        <v>0</v>
      </c>
      <c r="M82" s="34">
        <f t="shared" si="1"/>
        <v>0</v>
      </c>
      <c r="N82" s="34">
        <f t="shared" si="1"/>
        <v>0</v>
      </c>
      <c r="O82" s="34">
        <f t="shared" si="1"/>
        <v>0</v>
      </c>
      <c r="P82" s="34">
        <f t="shared" si="1"/>
        <v>0</v>
      </c>
      <c r="Q82" s="34">
        <f t="shared" si="1"/>
        <v>0</v>
      </c>
      <c r="R82" s="34">
        <f t="shared" si="1"/>
        <v>0</v>
      </c>
      <c r="S82" s="34">
        <f t="shared" si="1"/>
        <v>0</v>
      </c>
    </row>
    <row r="83" spans="2:19" s="4" customFormat="1" ht="23.25" customHeight="1">
      <c r="B83" s="36" t="s">
        <v>42</v>
      </c>
      <c r="C83" s="82">
        <v>47000000</v>
      </c>
      <c r="D83" s="34">
        <f>D44</f>
        <v>4000000</v>
      </c>
      <c r="E83" s="34">
        <v>0</v>
      </c>
      <c r="F83" s="32">
        <f>C83+D83-E83</f>
        <v>51000000</v>
      </c>
      <c r="G83" s="34">
        <v>0</v>
      </c>
      <c r="H83" s="77"/>
      <c r="I83" s="34">
        <v>0</v>
      </c>
      <c r="J83" s="34">
        <v>394477.13</v>
      </c>
      <c r="K83" s="34">
        <v>394477.13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</row>
    <row r="84" spans="2:19" s="4" customFormat="1" ht="23.25" customHeight="1">
      <c r="B84" s="36" t="s">
        <v>43</v>
      </c>
      <c r="C84" s="82">
        <v>51000000</v>
      </c>
      <c r="D84" s="34">
        <v>0</v>
      </c>
      <c r="E84" s="34">
        <v>0</v>
      </c>
      <c r="F84" s="32">
        <v>51000000</v>
      </c>
      <c r="G84" s="34">
        <v>0</v>
      </c>
      <c r="H84" s="77"/>
      <c r="I84" s="34">
        <v>0</v>
      </c>
      <c r="J84" s="34">
        <v>358077.26</v>
      </c>
      <c r="K84" s="34">
        <v>358077.26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</row>
    <row r="85" spans="2:20" s="4" customFormat="1" ht="23.25" customHeight="1">
      <c r="B85" s="36" t="s">
        <v>45</v>
      </c>
      <c r="C85" s="82">
        <v>51000000</v>
      </c>
      <c r="D85" s="34">
        <v>21000000</v>
      </c>
      <c r="E85" s="34">
        <v>20000000</v>
      </c>
      <c r="F85" s="32">
        <v>52000000</v>
      </c>
      <c r="G85" s="34">
        <v>0</v>
      </c>
      <c r="H85" s="77"/>
      <c r="I85" s="34">
        <v>0</v>
      </c>
      <c r="J85" s="34">
        <v>460351.1</v>
      </c>
      <c r="K85" s="34">
        <v>460351.1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4">
        <v>0</v>
      </c>
    </row>
    <row r="86" spans="2:19" s="4" customFormat="1" ht="23.25" customHeight="1">
      <c r="B86" s="36" t="s">
        <v>46</v>
      </c>
      <c r="C86" s="82">
        <v>52000000</v>
      </c>
      <c r="D86" s="34">
        <v>2000000</v>
      </c>
      <c r="E86" s="34">
        <v>0</v>
      </c>
      <c r="F86" s="32">
        <v>54000000</v>
      </c>
      <c r="G86" s="34">
        <v>0</v>
      </c>
      <c r="H86" s="77"/>
      <c r="I86" s="34">
        <v>0</v>
      </c>
      <c r="J86" s="34">
        <v>379146.58</v>
      </c>
      <c r="K86" s="34">
        <v>379146.58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</row>
    <row r="87" spans="2:19" s="4" customFormat="1" ht="23.25" customHeight="1">
      <c r="B87" s="36" t="s">
        <v>47</v>
      </c>
      <c r="C87" s="82">
        <v>54000000</v>
      </c>
      <c r="D87" s="34">
        <v>0</v>
      </c>
      <c r="E87" s="34">
        <v>0</v>
      </c>
      <c r="F87" s="32">
        <v>54000000</v>
      </c>
      <c r="G87" s="34">
        <v>0</v>
      </c>
      <c r="H87" s="77"/>
      <c r="I87" s="34">
        <v>0</v>
      </c>
      <c r="J87" s="34">
        <v>397673.84</v>
      </c>
      <c r="K87" s="34">
        <v>397673.84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</row>
    <row r="88" spans="2:19" s="4" customFormat="1" ht="23.25" customHeight="1">
      <c r="B88" s="36" t="s">
        <v>48</v>
      </c>
      <c r="C88" s="82">
        <v>54000000</v>
      </c>
      <c r="D88" s="34">
        <v>0</v>
      </c>
      <c r="E88" s="34">
        <v>0</v>
      </c>
      <c r="F88" s="32">
        <v>54000000</v>
      </c>
      <c r="G88" s="34">
        <v>0</v>
      </c>
      <c r="H88" s="77"/>
      <c r="I88" s="34">
        <v>0</v>
      </c>
      <c r="J88" s="34">
        <v>399908.22</v>
      </c>
      <c r="K88" s="34">
        <v>399908.22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</row>
    <row r="89" spans="2:19" s="4" customFormat="1" ht="23.25" customHeight="1">
      <c r="B89" s="36" t="s">
        <v>52</v>
      </c>
      <c r="C89" s="82">
        <v>54000000</v>
      </c>
      <c r="D89" s="34">
        <v>0</v>
      </c>
      <c r="E89" s="34">
        <v>0</v>
      </c>
      <c r="F89" s="32">
        <v>54000000</v>
      </c>
      <c r="G89" s="34">
        <v>0</v>
      </c>
      <c r="H89" s="77"/>
      <c r="I89" s="34">
        <v>0</v>
      </c>
      <c r="J89" s="34">
        <v>413238.49</v>
      </c>
      <c r="K89" s="34">
        <v>413238.49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</row>
    <row r="90" spans="2:19" s="4" customFormat="1" ht="23.25" customHeight="1">
      <c r="B90" s="44" t="s">
        <v>21</v>
      </c>
      <c r="C90" s="75" t="s">
        <v>18</v>
      </c>
      <c r="D90" s="78">
        <v>27000000</v>
      </c>
      <c r="E90" s="78">
        <f>E53</f>
        <v>20000000</v>
      </c>
      <c r="F90" s="78">
        <f>C81+D90-E90</f>
        <v>54000000</v>
      </c>
      <c r="G90" s="78">
        <f>G82</f>
        <v>0</v>
      </c>
      <c r="H90" s="78"/>
      <c r="I90" s="78">
        <f aca="true" t="shared" si="2" ref="I90:R90">I82</f>
        <v>0</v>
      </c>
      <c r="J90" s="78">
        <f>J53</f>
        <v>2802872.62</v>
      </c>
      <c r="K90" s="78">
        <f>K53</f>
        <v>2802872.62</v>
      </c>
      <c r="L90" s="78">
        <f t="shared" si="2"/>
        <v>0</v>
      </c>
      <c r="M90" s="78">
        <f t="shared" si="2"/>
        <v>0</v>
      </c>
      <c r="N90" s="78">
        <f t="shared" si="2"/>
        <v>0</v>
      </c>
      <c r="O90" s="78">
        <v>0</v>
      </c>
      <c r="P90" s="78">
        <f t="shared" si="2"/>
        <v>0</v>
      </c>
      <c r="Q90" s="78">
        <f t="shared" si="2"/>
        <v>0</v>
      </c>
      <c r="R90" s="78">
        <f t="shared" si="2"/>
        <v>0</v>
      </c>
      <c r="S90" s="78">
        <v>0</v>
      </c>
    </row>
    <row r="91" spans="2:19" s="5" customFormat="1" ht="30.75" customHeight="1">
      <c r="B91" s="53" t="s">
        <v>23</v>
      </c>
      <c r="C91" s="54" t="s">
        <v>18</v>
      </c>
      <c r="D91" s="54">
        <v>0</v>
      </c>
      <c r="E91" s="54">
        <v>0</v>
      </c>
      <c r="F91" s="54">
        <v>0</v>
      </c>
      <c r="G91" s="54">
        <v>0</v>
      </c>
      <c r="H91" s="55"/>
      <c r="I91" s="54" t="s">
        <v>18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 t="s">
        <v>18</v>
      </c>
      <c r="P91" s="54">
        <v>0</v>
      </c>
      <c r="Q91" s="54">
        <v>0</v>
      </c>
      <c r="R91" s="54">
        <v>0</v>
      </c>
      <c r="S91" s="54">
        <v>0</v>
      </c>
    </row>
    <row r="92" spans="2:19" ht="23.25" customHeight="1">
      <c r="B92" s="28" t="s">
        <v>31</v>
      </c>
      <c r="C92" s="29"/>
      <c r="D92" s="29"/>
      <c r="E92" s="29"/>
      <c r="F92" s="29"/>
      <c r="G92" s="29"/>
      <c r="H92" s="30"/>
      <c r="I92" s="29"/>
      <c r="J92" s="29"/>
      <c r="K92" s="29"/>
      <c r="L92" s="29"/>
      <c r="M92" s="29"/>
      <c r="N92" s="30"/>
      <c r="O92" s="29"/>
      <c r="P92" s="29"/>
      <c r="Q92" s="29"/>
      <c r="R92" s="29"/>
      <c r="S92" s="29"/>
    </row>
    <row r="93" spans="2:19" ht="23.25" customHeight="1">
      <c r="B93" s="28" t="s">
        <v>32</v>
      </c>
      <c r="C93" s="29"/>
      <c r="D93" s="29"/>
      <c r="E93" s="29"/>
      <c r="F93" s="29"/>
      <c r="G93" s="29"/>
      <c r="H93" s="30"/>
      <c r="I93" s="29"/>
      <c r="J93" s="29"/>
      <c r="K93" s="29"/>
      <c r="L93" s="29"/>
      <c r="M93" s="29"/>
      <c r="N93" s="30"/>
      <c r="O93" s="29"/>
      <c r="P93" s="29"/>
      <c r="Q93" s="29"/>
      <c r="R93" s="29"/>
      <c r="S93" s="29"/>
    </row>
    <row r="94" spans="2:19" ht="23.25" customHeight="1">
      <c r="B94" s="56" t="s">
        <v>16</v>
      </c>
      <c r="C94" s="57">
        <v>0</v>
      </c>
      <c r="D94" s="57" t="s">
        <v>17</v>
      </c>
      <c r="E94" s="57"/>
      <c r="F94" s="57"/>
      <c r="G94" s="57"/>
      <c r="H94" s="58"/>
      <c r="I94" s="57">
        <v>0</v>
      </c>
      <c r="J94" s="57">
        <v>0</v>
      </c>
      <c r="K94" s="57">
        <v>0</v>
      </c>
      <c r="L94" s="59">
        <v>0</v>
      </c>
      <c r="M94" s="59">
        <v>0</v>
      </c>
      <c r="N94" s="60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</row>
    <row r="95" spans="2:19" ht="23.25" customHeight="1">
      <c r="B95" s="80" t="s">
        <v>35</v>
      </c>
      <c r="C95" s="32">
        <v>0</v>
      </c>
      <c r="D95" s="75">
        <v>0</v>
      </c>
      <c r="E95" s="32">
        <v>0</v>
      </c>
      <c r="F95" s="75">
        <f>C94+D95-E95</f>
        <v>0</v>
      </c>
      <c r="G95" s="75">
        <v>0</v>
      </c>
      <c r="H95" s="76"/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34">
        <v>0</v>
      </c>
    </row>
    <row r="96" spans="2:19" ht="23.25" customHeight="1">
      <c r="B96" s="80" t="s">
        <v>42</v>
      </c>
      <c r="C96" s="32">
        <v>0</v>
      </c>
      <c r="D96" s="75">
        <v>0</v>
      </c>
      <c r="E96" s="32">
        <v>0</v>
      </c>
      <c r="F96" s="75">
        <v>0</v>
      </c>
      <c r="G96" s="75">
        <v>0</v>
      </c>
      <c r="H96" s="76"/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34">
        <v>0</v>
      </c>
    </row>
    <row r="97" spans="2:19" ht="23.25" customHeight="1">
      <c r="B97" s="80" t="s">
        <v>43</v>
      </c>
      <c r="C97" s="32">
        <v>0</v>
      </c>
      <c r="D97" s="75">
        <v>0</v>
      </c>
      <c r="E97" s="32">
        <v>0</v>
      </c>
      <c r="F97" s="75">
        <v>0</v>
      </c>
      <c r="G97" s="75">
        <v>0</v>
      </c>
      <c r="H97" s="76"/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34">
        <v>0</v>
      </c>
    </row>
    <row r="98" spans="2:19" ht="23.25" customHeight="1">
      <c r="B98" s="53" t="s">
        <v>19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61"/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60">
        <v>0</v>
      </c>
      <c r="O98" s="57">
        <v>0</v>
      </c>
      <c r="P98" s="57">
        <v>0</v>
      </c>
      <c r="Q98" s="57">
        <v>0</v>
      </c>
      <c r="R98" s="57">
        <v>0</v>
      </c>
      <c r="S98" s="57">
        <v>0</v>
      </c>
    </row>
    <row r="99" spans="2:19" ht="23.25" customHeight="1">
      <c r="B99" s="28" t="s">
        <v>33</v>
      </c>
      <c r="C99" s="46"/>
      <c r="D99" s="46"/>
      <c r="E99" s="29"/>
      <c r="F99" s="29"/>
      <c r="G99" s="29"/>
      <c r="H99" s="30"/>
      <c r="I99" s="29"/>
      <c r="J99" s="29"/>
      <c r="K99" s="29"/>
      <c r="L99" s="29"/>
      <c r="M99" s="29"/>
      <c r="N99" s="30"/>
      <c r="O99" s="29"/>
      <c r="P99" s="29"/>
      <c r="Q99" s="29"/>
      <c r="R99" s="29"/>
      <c r="S99" s="29"/>
    </row>
    <row r="100" spans="2:19" s="8" customFormat="1" ht="23.25" customHeight="1">
      <c r="B100" s="31" t="s">
        <v>16</v>
      </c>
      <c r="C100" s="31">
        <v>0</v>
      </c>
      <c r="D100" s="31"/>
      <c r="E100" s="31"/>
      <c r="F100" s="31">
        <v>0</v>
      </c>
      <c r="G100" s="31"/>
      <c r="H100" s="62"/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62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</row>
    <row r="101" spans="2:19" s="9" customFormat="1" ht="23.25" customHeight="1">
      <c r="B101" s="63" t="s">
        <v>21</v>
      </c>
      <c r="C101" s="64" t="s">
        <v>22</v>
      </c>
      <c r="D101" s="65">
        <v>0</v>
      </c>
      <c r="E101" s="65">
        <v>0</v>
      </c>
      <c r="F101" s="65">
        <v>0</v>
      </c>
      <c r="G101" s="65">
        <v>0</v>
      </c>
      <c r="H101" s="66"/>
      <c r="I101" s="64" t="s">
        <v>22</v>
      </c>
      <c r="J101" s="65">
        <v>0</v>
      </c>
      <c r="K101" s="65">
        <v>0</v>
      </c>
      <c r="L101" s="65">
        <v>0</v>
      </c>
      <c r="M101" s="65">
        <v>0</v>
      </c>
      <c r="N101" s="67">
        <v>0</v>
      </c>
      <c r="O101" s="64" t="s">
        <v>22</v>
      </c>
      <c r="P101" s="65">
        <v>0</v>
      </c>
      <c r="Q101" s="65">
        <v>0</v>
      </c>
      <c r="R101" s="65">
        <v>0</v>
      </c>
      <c r="S101" s="65">
        <v>0</v>
      </c>
    </row>
    <row r="102" spans="2:19" s="9" customFormat="1" ht="32.25" customHeight="1">
      <c r="B102" s="53" t="s">
        <v>23</v>
      </c>
      <c r="C102" s="54" t="s">
        <v>18</v>
      </c>
      <c r="D102" s="91">
        <v>0</v>
      </c>
      <c r="E102" s="91">
        <v>0</v>
      </c>
      <c r="F102" s="91">
        <v>0</v>
      </c>
      <c r="G102" s="91">
        <v>0</v>
      </c>
      <c r="H102" s="55"/>
      <c r="I102" s="54" t="s">
        <v>18</v>
      </c>
      <c r="J102" s="91">
        <v>0</v>
      </c>
      <c r="K102" s="91">
        <v>0</v>
      </c>
      <c r="L102" s="91">
        <v>0</v>
      </c>
      <c r="M102" s="91">
        <v>0</v>
      </c>
      <c r="N102" s="54">
        <v>0</v>
      </c>
      <c r="O102" s="54" t="s">
        <v>18</v>
      </c>
      <c r="P102" s="91">
        <v>0</v>
      </c>
      <c r="Q102" s="91">
        <v>0</v>
      </c>
      <c r="R102" s="91">
        <v>0</v>
      </c>
      <c r="S102" s="91">
        <v>0</v>
      </c>
    </row>
    <row r="103" spans="2:19" ht="27" customHeight="1">
      <c r="B103" s="28" t="s">
        <v>34</v>
      </c>
      <c r="C103" s="29"/>
      <c r="D103" s="29"/>
      <c r="E103" s="29"/>
      <c r="F103" s="29"/>
      <c r="G103" s="29"/>
      <c r="H103" s="30"/>
      <c r="I103" s="29"/>
      <c r="J103" s="29"/>
      <c r="K103" s="29"/>
      <c r="L103" s="29"/>
      <c r="M103" s="29"/>
      <c r="N103" s="30"/>
      <c r="O103" s="29"/>
      <c r="P103" s="29"/>
      <c r="Q103" s="29"/>
      <c r="R103" s="29"/>
      <c r="S103" s="29"/>
    </row>
    <row r="104" spans="2:19" s="7" customFormat="1" ht="27" customHeight="1">
      <c r="B104" s="31" t="s">
        <v>16</v>
      </c>
      <c r="C104" s="32">
        <f>C81+C100</f>
        <v>47000000</v>
      </c>
      <c r="D104" s="32"/>
      <c r="E104" s="32"/>
      <c r="F104" s="32"/>
      <c r="G104" s="32">
        <v>0</v>
      </c>
      <c r="H104" s="43"/>
      <c r="I104" s="32"/>
      <c r="J104" s="32">
        <v>0</v>
      </c>
      <c r="K104" s="32">
        <v>0</v>
      </c>
      <c r="L104" s="32">
        <v>0</v>
      </c>
      <c r="M104" s="32">
        <v>0</v>
      </c>
      <c r="N104" s="43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</row>
    <row r="105" spans="2:19" s="7" customFormat="1" ht="27" customHeight="1">
      <c r="B105" s="36" t="s">
        <v>35</v>
      </c>
      <c r="C105" s="32">
        <f>C104</f>
        <v>47000000</v>
      </c>
      <c r="D105" s="34">
        <f>D82</f>
        <v>0</v>
      </c>
      <c r="E105" s="34">
        <f>E82</f>
        <v>20000000</v>
      </c>
      <c r="F105" s="32">
        <f>C105+D105-E105</f>
        <v>27000000</v>
      </c>
      <c r="G105" s="34">
        <f aca="true" t="shared" si="3" ref="G105:S105">G101</f>
        <v>0</v>
      </c>
      <c r="H105" s="77"/>
      <c r="I105" s="34"/>
      <c r="J105" s="34">
        <f>J42</f>
        <v>0</v>
      </c>
      <c r="K105" s="34">
        <f>K42</f>
        <v>0</v>
      </c>
      <c r="L105" s="34">
        <f t="shared" si="3"/>
        <v>0</v>
      </c>
      <c r="M105" s="34">
        <f t="shared" si="3"/>
        <v>0</v>
      </c>
      <c r="N105" s="34">
        <f t="shared" si="3"/>
        <v>0</v>
      </c>
      <c r="O105" s="34" t="str">
        <f t="shared" si="3"/>
        <v>Х</v>
      </c>
      <c r="P105" s="34">
        <f t="shared" si="3"/>
        <v>0</v>
      </c>
      <c r="Q105" s="34">
        <f t="shared" si="3"/>
        <v>0</v>
      </c>
      <c r="R105" s="34">
        <f t="shared" si="3"/>
        <v>0</v>
      </c>
      <c r="S105" s="34">
        <f t="shared" si="3"/>
        <v>0</v>
      </c>
    </row>
    <row r="106" spans="2:19" s="7" customFormat="1" ht="27" customHeight="1">
      <c r="B106" s="36" t="s">
        <v>42</v>
      </c>
      <c r="C106" s="32">
        <v>47000000</v>
      </c>
      <c r="D106" s="34">
        <v>4000000</v>
      </c>
      <c r="E106" s="34">
        <v>0</v>
      </c>
      <c r="F106" s="32">
        <f>C106+D106-E106</f>
        <v>51000000</v>
      </c>
      <c r="G106" s="34">
        <v>0</v>
      </c>
      <c r="H106" s="77"/>
      <c r="I106" s="34"/>
      <c r="J106" s="34">
        <v>394477.13</v>
      </c>
      <c r="K106" s="34">
        <v>394477.13</v>
      </c>
      <c r="L106" s="34">
        <v>0</v>
      </c>
      <c r="M106" s="34">
        <v>0</v>
      </c>
      <c r="N106" s="34">
        <v>0</v>
      </c>
      <c r="O106" s="34" t="s">
        <v>18</v>
      </c>
      <c r="P106" s="34">
        <v>0</v>
      </c>
      <c r="Q106" s="34">
        <v>0</v>
      </c>
      <c r="R106" s="34">
        <v>0</v>
      </c>
      <c r="S106" s="34">
        <v>0</v>
      </c>
    </row>
    <row r="107" spans="2:19" s="7" customFormat="1" ht="27" customHeight="1">
      <c r="B107" s="36" t="s">
        <v>43</v>
      </c>
      <c r="C107" s="32">
        <v>51000000</v>
      </c>
      <c r="D107" s="34">
        <v>0</v>
      </c>
      <c r="E107" s="34">
        <v>0</v>
      </c>
      <c r="F107" s="32">
        <v>51000000</v>
      </c>
      <c r="G107" s="34">
        <v>0</v>
      </c>
      <c r="H107" s="77"/>
      <c r="I107" s="34">
        <v>0</v>
      </c>
      <c r="J107" s="34">
        <v>358077.26</v>
      </c>
      <c r="K107" s="34">
        <v>358077.26</v>
      </c>
      <c r="L107" s="34">
        <v>0</v>
      </c>
      <c r="M107" s="34">
        <v>0</v>
      </c>
      <c r="N107" s="34">
        <v>0</v>
      </c>
      <c r="O107" s="34" t="s">
        <v>18</v>
      </c>
      <c r="P107" s="34">
        <v>0</v>
      </c>
      <c r="Q107" s="34">
        <v>0</v>
      </c>
      <c r="R107" s="34">
        <v>0</v>
      </c>
      <c r="S107" s="34">
        <v>0</v>
      </c>
    </row>
    <row r="108" spans="2:19" s="7" customFormat="1" ht="27" customHeight="1">
      <c r="B108" s="36" t="s">
        <v>45</v>
      </c>
      <c r="C108" s="32">
        <v>51000000</v>
      </c>
      <c r="D108" s="34">
        <v>21000000</v>
      </c>
      <c r="E108" s="34">
        <v>20000000</v>
      </c>
      <c r="F108" s="32">
        <v>52000000</v>
      </c>
      <c r="G108" s="34">
        <v>0</v>
      </c>
      <c r="H108" s="77"/>
      <c r="I108" s="34">
        <v>0</v>
      </c>
      <c r="J108" s="34">
        <v>460351.1</v>
      </c>
      <c r="K108" s="34">
        <v>460351.1</v>
      </c>
      <c r="L108" s="34">
        <v>0</v>
      </c>
      <c r="M108" s="34">
        <v>0</v>
      </c>
      <c r="N108" s="34">
        <v>0</v>
      </c>
      <c r="O108" s="34" t="s">
        <v>18</v>
      </c>
      <c r="P108" s="34">
        <v>0</v>
      </c>
      <c r="Q108" s="34">
        <v>0</v>
      </c>
      <c r="R108" s="34">
        <v>0</v>
      </c>
      <c r="S108" s="34">
        <v>0</v>
      </c>
    </row>
    <row r="109" spans="2:19" s="7" customFormat="1" ht="27" customHeight="1">
      <c r="B109" s="36" t="s">
        <v>46</v>
      </c>
      <c r="C109" s="32">
        <v>52000000</v>
      </c>
      <c r="D109" s="34">
        <v>2000000</v>
      </c>
      <c r="E109" s="34">
        <v>0</v>
      </c>
      <c r="F109" s="32">
        <v>54000000</v>
      </c>
      <c r="G109" s="34">
        <v>0</v>
      </c>
      <c r="H109" s="77"/>
      <c r="I109" s="34">
        <v>0</v>
      </c>
      <c r="J109" s="34">
        <v>379146.58</v>
      </c>
      <c r="K109" s="34">
        <v>379146.58</v>
      </c>
      <c r="L109" s="34">
        <v>0</v>
      </c>
      <c r="M109" s="34">
        <v>0</v>
      </c>
      <c r="N109" s="34">
        <v>0</v>
      </c>
      <c r="O109" s="34" t="s">
        <v>18</v>
      </c>
      <c r="P109" s="34">
        <v>0</v>
      </c>
      <c r="Q109" s="34">
        <v>0</v>
      </c>
      <c r="R109" s="34">
        <v>0</v>
      </c>
      <c r="S109" s="34">
        <v>0</v>
      </c>
    </row>
    <row r="110" spans="2:19" s="7" customFormat="1" ht="27" customHeight="1">
      <c r="B110" s="36" t="s">
        <v>47</v>
      </c>
      <c r="C110" s="32">
        <v>54000000</v>
      </c>
      <c r="D110" s="34">
        <v>0</v>
      </c>
      <c r="E110" s="34">
        <v>0</v>
      </c>
      <c r="F110" s="32">
        <v>54000000</v>
      </c>
      <c r="G110" s="34">
        <v>0</v>
      </c>
      <c r="H110" s="77"/>
      <c r="I110" s="34">
        <v>0</v>
      </c>
      <c r="J110" s="34">
        <v>397673.84</v>
      </c>
      <c r="K110" s="34">
        <v>397673.84</v>
      </c>
      <c r="L110" s="34">
        <v>0</v>
      </c>
      <c r="M110" s="34">
        <v>0</v>
      </c>
      <c r="N110" s="34">
        <v>0</v>
      </c>
      <c r="O110" s="34" t="s">
        <v>18</v>
      </c>
      <c r="P110" s="34">
        <v>0</v>
      </c>
      <c r="Q110" s="34">
        <v>0</v>
      </c>
      <c r="R110" s="34">
        <v>0</v>
      </c>
      <c r="S110" s="34">
        <v>0</v>
      </c>
    </row>
    <row r="111" spans="2:19" s="7" customFormat="1" ht="27" customHeight="1">
      <c r="B111" s="36" t="s">
        <v>48</v>
      </c>
      <c r="C111" s="32">
        <v>54000000</v>
      </c>
      <c r="D111" s="34">
        <v>0</v>
      </c>
      <c r="E111" s="34">
        <v>0</v>
      </c>
      <c r="F111" s="32">
        <v>54000000</v>
      </c>
      <c r="G111" s="34">
        <v>0</v>
      </c>
      <c r="H111" s="77"/>
      <c r="I111" s="34">
        <v>0</v>
      </c>
      <c r="J111" s="34">
        <v>399908.22</v>
      </c>
      <c r="K111" s="34">
        <v>399908.22</v>
      </c>
      <c r="L111" s="34">
        <v>0</v>
      </c>
      <c r="M111" s="34">
        <v>0</v>
      </c>
      <c r="N111" s="34">
        <v>0</v>
      </c>
      <c r="O111" s="34" t="s">
        <v>18</v>
      </c>
      <c r="P111" s="34">
        <v>0</v>
      </c>
      <c r="Q111" s="34">
        <v>0</v>
      </c>
      <c r="R111" s="34">
        <v>0</v>
      </c>
      <c r="S111" s="34">
        <v>0</v>
      </c>
    </row>
    <row r="112" spans="2:20" s="7" customFormat="1" ht="27" customHeight="1">
      <c r="B112" s="36" t="s">
        <v>52</v>
      </c>
      <c r="C112" s="32">
        <v>54000000</v>
      </c>
      <c r="D112" s="34">
        <v>0</v>
      </c>
      <c r="E112" s="34">
        <v>0</v>
      </c>
      <c r="F112" s="32">
        <v>54000000</v>
      </c>
      <c r="G112" s="34">
        <v>0</v>
      </c>
      <c r="H112" s="77"/>
      <c r="I112" s="34">
        <v>0</v>
      </c>
      <c r="J112" s="34">
        <v>413238.49</v>
      </c>
      <c r="K112" s="34">
        <v>413238.49</v>
      </c>
      <c r="L112" s="34">
        <v>0</v>
      </c>
      <c r="M112" s="34">
        <v>0</v>
      </c>
      <c r="N112" s="34">
        <v>0</v>
      </c>
      <c r="O112" s="34" t="s">
        <v>18</v>
      </c>
      <c r="P112" s="34">
        <v>0</v>
      </c>
      <c r="Q112" s="34">
        <v>0</v>
      </c>
      <c r="R112" s="34">
        <v>0</v>
      </c>
      <c r="S112" s="34">
        <v>0</v>
      </c>
      <c r="T112" s="107">
        <v>0</v>
      </c>
    </row>
    <row r="113" spans="2:19" s="7" customFormat="1" ht="27" customHeight="1">
      <c r="B113" s="44" t="s">
        <v>21</v>
      </c>
      <c r="C113" s="32" t="s">
        <v>18</v>
      </c>
      <c r="D113" s="32">
        <v>27000000</v>
      </c>
      <c r="E113" s="32">
        <f>E90</f>
        <v>20000000</v>
      </c>
      <c r="F113" s="32">
        <f>F90</f>
        <v>54000000</v>
      </c>
      <c r="G113" s="32">
        <f>G105</f>
        <v>0</v>
      </c>
      <c r="H113" s="32"/>
      <c r="I113" s="32">
        <f>I105</f>
        <v>0</v>
      </c>
      <c r="J113" s="78">
        <f>J53</f>
        <v>2802872.62</v>
      </c>
      <c r="K113" s="78">
        <f>K53</f>
        <v>2802872.62</v>
      </c>
      <c r="L113" s="32">
        <f aca="true" t="shared" si="4" ref="L113:S113">L105</f>
        <v>0</v>
      </c>
      <c r="M113" s="32">
        <f t="shared" si="4"/>
        <v>0</v>
      </c>
      <c r="N113" s="32">
        <f t="shared" si="4"/>
        <v>0</v>
      </c>
      <c r="O113" s="32" t="str">
        <f t="shared" si="4"/>
        <v>Х</v>
      </c>
      <c r="P113" s="32">
        <f t="shared" si="4"/>
        <v>0</v>
      </c>
      <c r="Q113" s="32">
        <f t="shared" si="4"/>
        <v>0</v>
      </c>
      <c r="R113" s="32">
        <f t="shared" si="4"/>
        <v>0</v>
      </c>
      <c r="S113" s="32">
        <f t="shared" si="4"/>
        <v>0</v>
      </c>
    </row>
    <row r="114" spans="2:19" s="10" customFormat="1" ht="30" customHeight="1">
      <c r="B114" s="53" t="s">
        <v>23</v>
      </c>
      <c r="C114" s="54" t="s">
        <v>18</v>
      </c>
      <c r="D114" s="54">
        <v>0</v>
      </c>
      <c r="E114" s="54">
        <v>0</v>
      </c>
      <c r="F114" s="54">
        <v>0</v>
      </c>
      <c r="G114" s="54">
        <v>0</v>
      </c>
      <c r="H114" s="55"/>
      <c r="I114" s="54" t="s">
        <v>18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 t="s">
        <v>18</v>
      </c>
      <c r="P114" s="54">
        <v>0</v>
      </c>
      <c r="Q114" s="54">
        <v>0</v>
      </c>
      <c r="R114" s="54">
        <v>0</v>
      </c>
      <c r="S114" s="54">
        <v>0</v>
      </c>
    </row>
    <row r="115" spans="2:19" s="10" customFormat="1" ht="23.25" customHeight="1">
      <c r="B115" s="68"/>
      <c r="C115" s="69"/>
      <c r="D115" s="69"/>
      <c r="E115" s="69"/>
      <c r="F115" s="70"/>
      <c r="G115" s="69"/>
      <c r="H115" s="69"/>
      <c r="I115" s="69"/>
      <c r="J115" s="69"/>
      <c r="K115" s="69"/>
      <c r="L115" s="69"/>
      <c r="M115" s="69"/>
      <c r="N115" s="71"/>
      <c r="O115" s="69"/>
      <c r="P115" s="69"/>
      <c r="Q115" s="69"/>
      <c r="R115" s="69"/>
      <c r="S115" s="69"/>
    </row>
    <row r="116" spans="2:19" s="9" customFormat="1" ht="13.5" customHeight="1">
      <c r="B116" s="106" t="s">
        <v>49</v>
      </c>
      <c r="C116" s="72"/>
      <c r="D116" s="108" t="s">
        <v>50</v>
      </c>
      <c r="E116" s="108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3"/>
    </row>
    <row r="117" spans="2:19" s="9" customFormat="1" ht="18" customHeight="1">
      <c r="B117" s="110" t="s">
        <v>51</v>
      </c>
      <c r="C117" s="110"/>
      <c r="D117" s="110"/>
      <c r="E117" s="110"/>
      <c r="F117" s="110"/>
      <c r="G117" s="110"/>
      <c r="H117" s="110"/>
      <c r="I117" s="110"/>
      <c r="J117" s="73"/>
      <c r="K117" s="73"/>
      <c r="L117" s="73"/>
      <c r="M117" s="73"/>
      <c r="N117" s="74"/>
      <c r="O117" s="73"/>
      <c r="P117" s="73"/>
      <c r="Q117" s="73"/>
      <c r="R117" s="73"/>
      <c r="S117" s="73"/>
    </row>
    <row r="118" spans="2:19" s="4" customFormat="1" ht="45.75" customHeight="1"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</row>
    <row r="119" spans="8:14" s="4" customFormat="1" ht="23.25" customHeight="1">
      <c r="H119" s="2"/>
      <c r="N119" s="1"/>
    </row>
    <row r="120" spans="8:14" s="4" customFormat="1" ht="23.25" customHeight="1">
      <c r="H120" s="2"/>
      <c r="N120" s="1"/>
    </row>
    <row r="121" spans="8:14" s="4" customFormat="1" ht="23.25" customHeight="1">
      <c r="H121" s="2"/>
      <c r="N121" s="1"/>
    </row>
    <row r="122" spans="8:14" s="4" customFormat="1" ht="23.25" customHeight="1">
      <c r="H122" s="2"/>
      <c r="N122" s="1"/>
    </row>
    <row r="123" ht="23.25" customHeight="1"/>
    <row r="124" ht="23.25" customHeight="1"/>
    <row r="125" ht="23.25" customHeight="1"/>
    <row r="126" ht="409.5" customHeight="1" hidden="1"/>
    <row r="127" ht="11.25" customHeight="1"/>
    <row r="128" ht="12.75" customHeight="1"/>
    <row r="129" spans="2:19" ht="12.75" customHeight="1">
      <c r="B129" s="11"/>
      <c r="C129" s="11"/>
      <c r="D129" s="11"/>
      <c r="E129" s="11"/>
      <c r="F129" s="11"/>
      <c r="G129" s="11"/>
      <c r="H129" s="12"/>
      <c r="I129" s="11"/>
      <c r="J129" s="11"/>
      <c r="K129" s="11"/>
      <c r="L129" s="11"/>
      <c r="M129" s="11"/>
      <c r="N129" s="13"/>
      <c r="O129" s="11"/>
      <c r="P129" s="11"/>
      <c r="Q129" s="11"/>
      <c r="R129" s="11"/>
      <c r="S129" s="11"/>
    </row>
    <row r="130" spans="2:19" ht="12.75" customHeight="1">
      <c r="B130" s="11"/>
      <c r="C130" s="12"/>
      <c r="D130" s="11"/>
      <c r="E130" s="11"/>
      <c r="F130" s="11"/>
      <c r="G130" s="11"/>
      <c r="H130" s="12"/>
      <c r="I130" s="11"/>
      <c r="J130" s="11"/>
      <c r="K130" s="11"/>
      <c r="L130" s="11"/>
      <c r="M130" s="11"/>
      <c r="N130" s="13"/>
      <c r="O130" s="11"/>
      <c r="P130" s="11"/>
      <c r="Q130" s="11"/>
      <c r="R130" s="11"/>
      <c r="S130" s="11"/>
    </row>
  </sheetData>
  <sheetProtection/>
  <mergeCells count="12">
    <mergeCell ref="H1:M1"/>
    <mergeCell ref="H4:M4"/>
    <mergeCell ref="J3:K3"/>
    <mergeCell ref="H2:M2"/>
    <mergeCell ref="D116:E116"/>
    <mergeCell ref="B118:S118"/>
    <mergeCell ref="B117:I117"/>
    <mergeCell ref="B15:E15"/>
    <mergeCell ref="B28:E28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horizontalDpi="600" verticalDpi="600" orientation="landscape" paperSize="9" scale="56" r:id="rId1"/>
  <rowBreaks count="1" manualBreakCount="1">
    <brk id="44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2014-09-01T11:16:24Z</cp:lastPrinted>
  <dcterms:created xsi:type="dcterms:W3CDTF">2010-10-04T10:20:09Z</dcterms:created>
  <dcterms:modified xsi:type="dcterms:W3CDTF">2014-09-01T11:21:40Z</dcterms:modified>
  <cp:category/>
  <cp:version/>
  <cp:contentType/>
  <cp:contentStatus/>
</cp:coreProperties>
</file>