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книга_1'!$B$1:$S$108</definedName>
  </definedNames>
  <calcPr fullCalcOnLoad="1"/>
</workbook>
</file>

<file path=xl/sharedStrings.xml><?xml version="1.0" encoding="utf-8"?>
<sst xmlns="http://schemas.openxmlformats.org/spreadsheetml/2006/main" count="154" uniqueCount="52">
  <si>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</si>
  <si>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</si>
  <si>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</si>
  <si>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</si>
  <si>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</si>
  <si>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</si>
  <si>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</si>
  <si>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</si>
  <si>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</si>
  <si>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</si>
  <si>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</si>
  <si>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</si>
  <si>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</si>
  <si>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</si>
  <si>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</si>
  <si>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</si>
  <si>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</si>
  <si>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</si>
  <si>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</si>
  <si>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</si>
  <si>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</si>
  <si>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</si>
  <si>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</si>
  <si>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</si>
  <si>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</si>
  <si>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</si>
  <si>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</si>
  <si>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</si>
  <si>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</si>
  <si>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</si>
  <si>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</si>
  <si>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</si>
  <si>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</si>
  <si>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</si>
  <si>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</si>
  <si>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</si>
  <si>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</si>
  <si>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исполнитель  тел. (48532) 2-05-50</t>
  </si>
  <si>
    <t>Договор №М 18/2013 от 10.04.2013 г.  кредитор:ОАО Банк"Северный морской путь" Дата погашения:09.04.2014 г.Без обеспечения</t>
  </si>
  <si>
    <t xml:space="preserve">Договор № 43/2013 от 29.07.2013   кредитор: ОАО "Сбербанк России" Дата погашения: 28.07.2015г.  Без обеспечения </t>
  </si>
  <si>
    <t>Зам.главного бухгалтера</t>
  </si>
  <si>
    <t>Е.И.Добривская</t>
  </si>
  <si>
    <t>x</t>
  </si>
  <si>
    <t xml:space="preserve">Договор № 84/2013 от 27.12.2013   кредитор: ОАО "Северный морской путь" Дата погашения: .26.12.2014г.  Без обеспечения </t>
  </si>
  <si>
    <t>Январь</t>
  </si>
  <si>
    <t>февраль</t>
  </si>
  <si>
    <t>март</t>
  </si>
  <si>
    <t>0,00,</t>
  </si>
  <si>
    <t>апрель</t>
  </si>
  <si>
    <t>май</t>
  </si>
  <si>
    <t>на 01.07.2014г</t>
  </si>
  <si>
    <t>июнь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</si>
</sst>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33" borderId="10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/>
      <protection hidden="1"/>
    </xf>
    <xf numFmtId="14" fontId="8" fillId="0" borderId="14" xfId="0" applyNumberFormat="1" applyFont="1" applyFill="1" applyBorder="1" applyAlignment="1" applyProtection="1">
      <alignment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14" fontId="8" fillId="0" borderId="10" xfId="0" applyNumberFormat="1" applyFont="1" applyFill="1" applyBorder="1" applyAlignment="1" applyProtection="1">
      <alignment horizontal="left" wrapText="1"/>
      <protection hidden="1"/>
    </xf>
    <xf numFmtId="4" fontId="8" fillId="0" borderId="13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4" fontId="7" fillId="0" borderId="14" xfId="0" applyNumberFormat="1" applyFont="1" applyFill="1" applyBorder="1" applyAlignment="1" applyProtection="1">
      <alignment horizontal="right" wrapText="1"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2" fontId="7" fillId="0" borderId="10" xfId="0" applyNumberFormat="1" applyFont="1" applyFill="1" applyBorder="1" applyAlignment="1" applyProtection="1">
      <alignment/>
      <protection hidden="1"/>
    </xf>
    <xf numFmtId="14" fontId="7" fillId="0" borderId="15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20"/>
  <sheetViews>
    <sheetView tabSelected="1" view="pageBreakPreview" zoomScaleNormal="7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103" sqref="O103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16" t="s">
        <v>0</v>
      </c>
      <c r="I1" s="116"/>
      <c r="J1" s="116"/>
      <c r="K1" s="116"/>
      <c r="L1" s="116"/>
      <c r="M1" s="116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18" t="s">
        <v>1</v>
      </c>
      <c r="I2" s="118"/>
      <c r="J2" s="118"/>
      <c r="K2" s="118"/>
      <c r="L2" s="118"/>
      <c r="M2" s="118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16" t="s">
        <v>50</v>
      </c>
      <c r="K3" s="116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13" t="s">
        <v>2</v>
      </c>
      <c r="C4" s="112" t="s">
        <v>3</v>
      </c>
      <c r="D4" s="112"/>
      <c r="E4" s="112"/>
      <c r="F4" s="112"/>
      <c r="G4" s="112"/>
      <c r="H4" s="117" t="s">
        <v>4</v>
      </c>
      <c r="I4" s="117"/>
      <c r="J4" s="117"/>
      <c r="K4" s="117"/>
      <c r="L4" s="117"/>
      <c r="M4" s="117"/>
      <c r="N4" s="20"/>
      <c r="O4" s="21" t="s">
        <v>5</v>
      </c>
      <c r="P4" s="21"/>
      <c r="Q4" s="21"/>
      <c r="R4" s="21"/>
      <c r="S4" s="21"/>
    </row>
    <row r="5" spans="2:19" ht="45" customHeight="1">
      <c r="B5" s="113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14" t="s">
        <v>15</v>
      </c>
      <c r="C7" s="115"/>
      <c r="D7" s="115"/>
      <c r="E7" s="115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85" t="s">
        <v>38</v>
      </c>
      <c r="C8" s="79"/>
      <c r="D8" s="32"/>
      <c r="E8" s="32"/>
      <c r="F8" s="79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4" customFormat="1" ht="23.25" customHeight="1">
      <c r="B9" s="85" t="s">
        <v>16</v>
      </c>
      <c r="C9" s="79">
        <v>20000000</v>
      </c>
      <c r="D9" s="32"/>
      <c r="E9" s="32"/>
      <c r="F9" s="79"/>
      <c r="G9" s="32">
        <v>0</v>
      </c>
      <c r="H9" s="84">
        <v>0.1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2:19" s="4" customFormat="1" ht="23.25" customHeight="1">
      <c r="B10" s="97" t="s">
        <v>44</v>
      </c>
      <c r="C10" s="32">
        <v>20000000</v>
      </c>
      <c r="D10" s="34">
        <v>0</v>
      </c>
      <c r="E10" s="34">
        <v>0</v>
      </c>
      <c r="F10" s="32">
        <v>20000000</v>
      </c>
      <c r="G10" s="32">
        <v>0</v>
      </c>
      <c r="H10" s="84">
        <v>0.1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spans="2:19" s="4" customFormat="1" ht="23.25" customHeight="1">
      <c r="B11" s="96">
        <v>41677</v>
      </c>
      <c r="C11" s="101">
        <v>20000000</v>
      </c>
      <c r="D11" s="95">
        <v>0</v>
      </c>
      <c r="E11" s="95">
        <v>0</v>
      </c>
      <c r="F11" s="32">
        <v>20000000</v>
      </c>
      <c r="G11" s="32">
        <v>0</v>
      </c>
      <c r="H11" s="84">
        <v>0.1</v>
      </c>
      <c r="I11" s="32">
        <v>0</v>
      </c>
      <c r="J11" s="32">
        <v>169863.02</v>
      </c>
      <c r="K11" s="32">
        <v>169863.02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spans="2:19" s="4" customFormat="1" ht="23.25" customHeight="1">
      <c r="B12" s="96">
        <v>41705</v>
      </c>
      <c r="C12" s="101">
        <v>20000000</v>
      </c>
      <c r="D12" s="95">
        <v>0</v>
      </c>
      <c r="E12" s="95">
        <v>0</v>
      </c>
      <c r="F12" s="32">
        <v>20000000</v>
      </c>
      <c r="G12" s="32">
        <v>0</v>
      </c>
      <c r="H12" s="84">
        <v>0.1</v>
      </c>
      <c r="I12" s="32">
        <v>0</v>
      </c>
      <c r="J12" s="32">
        <v>153424.66</v>
      </c>
      <c r="K12" s="32">
        <v>153424.66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spans="2:19" s="4" customFormat="1" ht="23.25" customHeight="1">
      <c r="B13" s="96">
        <v>41736</v>
      </c>
      <c r="C13" s="101">
        <v>20000000</v>
      </c>
      <c r="D13" s="95">
        <v>0</v>
      </c>
      <c r="E13" s="95">
        <v>20000000</v>
      </c>
      <c r="F13" s="32">
        <v>0</v>
      </c>
      <c r="G13" s="32">
        <v>0</v>
      </c>
      <c r="H13" s="84">
        <v>0.1</v>
      </c>
      <c r="I13" s="32">
        <v>0</v>
      </c>
      <c r="J13" s="32">
        <v>208219.18</v>
      </c>
      <c r="K13" s="32">
        <v>208219.18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2:19" s="4" customFormat="1" ht="23.25" customHeight="1">
      <c r="B14" s="86" t="s">
        <v>36</v>
      </c>
      <c r="C14" s="94" t="s">
        <v>18</v>
      </c>
      <c r="D14" s="94">
        <v>0</v>
      </c>
      <c r="E14" s="94">
        <v>0</v>
      </c>
      <c r="F14" s="79">
        <v>0</v>
      </c>
      <c r="G14" s="79">
        <v>0</v>
      </c>
      <c r="H14" s="84">
        <v>0.1</v>
      </c>
      <c r="I14" s="79">
        <v>0</v>
      </c>
      <c r="J14" s="79">
        <f>J10+J11+J12+J13</f>
        <v>531506.86</v>
      </c>
      <c r="K14" s="79">
        <f>K10+K11+K12+K13</f>
        <v>531506.86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32">
        <v>0</v>
      </c>
      <c r="S14" s="32">
        <v>0</v>
      </c>
    </row>
    <row r="15" spans="2:19" s="4" customFormat="1" ht="23.25" customHeight="1">
      <c r="B15" s="110" t="s">
        <v>15</v>
      </c>
      <c r="C15" s="111"/>
      <c r="D15" s="111"/>
      <c r="E15" s="111"/>
      <c r="F15" s="79"/>
      <c r="G15" s="79"/>
      <c r="H15" s="84"/>
      <c r="I15" s="79"/>
      <c r="J15" s="79"/>
      <c r="K15" s="79"/>
      <c r="L15" s="79"/>
      <c r="M15" s="79"/>
      <c r="N15" s="79"/>
      <c r="O15" s="79"/>
      <c r="P15" s="79"/>
      <c r="Q15" s="79"/>
      <c r="R15" s="32"/>
      <c r="S15" s="32"/>
    </row>
    <row r="16" spans="2:19" s="4" customFormat="1" ht="23.25" customHeight="1">
      <c r="B16" s="28" t="s">
        <v>39</v>
      </c>
      <c r="C16" s="29"/>
      <c r="D16" s="29"/>
      <c r="E16" s="29"/>
      <c r="F16" s="32"/>
      <c r="G16" s="32"/>
      <c r="H16" s="37"/>
      <c r="I16" s="32"/>
      <c r="J16" s="32"/>
      <c r="K16" s="32"/>
      <c r="L16" s="32"/>
      <c r="M16" s="32"/>
      <c r="N16" s="32"/>
      <c r="O16" s="32"/>
      <c r="P16" s="32"/>
      <c r="Q16" s="32"/>
      <c r="R16" s="34"/>
      <c r="S16" s="34"/>
    </row>
    <row r="17" spans="2:19" s="4" customFormat="1" ht="23.25" customHeight="1">
      <c r="B17" s="38" t="s">
        <v>16</v>
      </c>
      <c r="C17" s="104">
        <v>27000000</v>
      </c>
      <c r="D17" s="93"/>
      <c r="E17" s="93"/>
      <c r="F17" s="32"/>
      <c r="G17" s="32">
        <v>0</v>
      </c>
      <c r="H17" s="88">
        <v>0.09795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9">
        <v>0</v>
      </c>
      <c r="S17" s="79">
        <v>0</v>
      </c>
    </row>
    <row r="18" spans="2:19" s="4" customFormat="1" ht="23.25" customHeight="1">
      <c r="B18" s="100" t="s">
        <v>44</v>
      </c>
      <c r="C18" s="105">
        <v>27000000</v>
      </c>
      <c r="D18" s="103">
        <v>0</v>
      </c>
      <c r="E18" s="93">
        <v>0</v>
      </c>
      <c r="F18" s="32">
        <v>27000000</v>
      </c>
      <c r="G18" s="32">
        <v>0</v>
      </c>
      <c r="H18" s="88">
        <v>0.09795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9">
        <v>0</v>
      </c>
      <c r="S18" s="79">
        <v>0</v>
      </c>
    </row>
    <row r="19" spans="2:19" s="4" customFormat="1" ht="23.25" customHeight="1">
      <c r="B19" s="98">
        <v>41677</v>
      </c>
      <c r="C19" s="104">
        <v>27000000</v>
      </c>
      <c r="D19" s="103">
        <v>0</v>
      </c>
      <c r="E19" s="93">
        <v>0</v>
      </c>
      <c r="F19" s="32">
        <v>27000000</v>
      </c>
      <c r="G19" s="32">
        <v>0</v>
      </c>
      <c r="H19" s="88">
        <v>0.09795</v>
      </c>
      <c r="I19" s="32">
        <v>0</v>
      </c>
      <c r="J19" s="32">
        <v>224614.11</v>
      </c>
      <c r="K19" s="32">
        <v>224614.11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9">
        <v>0</v>
      </c>
      <c r="S19" s="79">
        <v>0</v>
      </c>
    </row>
    <row r="20" spans="2:19" s="4" customFormat="1" ht="23.25" customHeight="1">
      <c r="B20" s="98">
        <v>41705</v>
      </c>
      <c r="C20" s="104">
        <v>27000000</v>
      </c>
      <c r="D20" s="103">
        <v>0</v>
      </c>
      <c r="E20" s="93">
        <v>0</v>
      </c>
      <c r="F20" s="32">
        <v>27000000</v>
      </c>
      <c r="G20" s="32">
        <v>0</v>
      </c>
      <c r="H20" s="88">
        <v>0.09795</v>
      </c>
      <c r="I20" s="32">
        <v>0</v>
      </c>
      <c r="J20" s="32">
        <v>202877.26</v>
      </c>
      <c r="K20" s="32">
        <v>202877.26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79">
        <v>0</v>
      </c>
      <c r="S20" s="79">
        <v>0</v>
      </c>
    </row>
    <row r="21" spans="2:19" s="4" customFormat="1" ht="23.25" customHeight="1">
      <c r="B21" s="98">
        <v>41736</v>
      </c>
      <c r="C21" s="104">
        <v>27000000</v>
      </c>
      <c r="D21" s="103">
        <v>0</v>
      </c>
      <c r="E21" s="93">
        <v>0</v>
      </c>
      <c r="F21" s="32">
        <v>27000000</v>
      </c>
      <c r="G21" s="32">
        <v>0</v>
      </c>
      <c r="H21" s="88">
        <v>0.09795</v>
      </c>
      <c r="I21" s="32">
        <v>0</v>
      </c>
      <c r="J21" s="32">
        <v>224614.11</v>
      </c>
      <c r="K21" s="32">
        <v>224614.11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9">
        <v>0</v>
      </c>
      <c r="S21" s="79">
        <v>0</v>
      </c>
    </row>
    <row r="22" spans="2:20" s="4" customFormat="1" ht="23.25" customHeight="1">
      <c r="B22" s="98">
        <v>41766</v>
      </c>
      <c r="C22" s="105">
        <v>27000000</v>
      </c>
      <c r="D22" s="103">
        <v>0</v>
      </c>
      <c r="E22" s="93">
        <v>0</v>
      </c>
      <c r="F22" s="32">
        <v>27000000</v>
      </c>
      <c r="G22" s="32">
        <v>0</v>
      </c>
      <c r="H22" s="88">
        <v>0.09795</v>
      </c>
      <c r="I22" s="32">
        <v>0</v>
      </c>
      <c r="J22" s="32">
        <v>217368.49</v>
      </c>
      <c r="K22" s="32">
        <v>217368.49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79">
        <v>0</v>
      </c>
      <c r="S22" s="79">
        <v>0</v>
      </c>
      <c r="T22" s="4">
        <v>0</v>
      </c>
    </row>
    <row r="23" spans="2:19" s="4" customFormat="1" ht="23.25" customHeight="1">
      <c r="B23" s="98">
        <v>41788</v>
      </c>
      <c r="C23" s="105">
        <v>27000000</v>
      </c>
      <c r="D23" s="103">
        <v>2000000</v>
      </c>
      <c r="E23" s="93">
        <v>0</v>
      </c>
      <c r="F23" s="32">
        <v>29000000</v>
      </c>
      <c r="G23" s="32">
        <v>0</v>
      </c>
      <c r="H23" s="88">
        <v>0.09795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79">
        <v>0</v>
      </c>
      <c r="S23" s="79">
        <v>0</v>
      </c>
    </row>
    <row r="24" spans="2:19" s="4" customFormat="1" ht="23.25" customHeight="1">
      <c r="B24" s="98">
        <v>41799</v>
      </c>
      <c r="C24" s="105">
        <v>29000000</v>
      </c>
      <c r="D24" s="103">
        <v>0</v>
      </c>
      <c r="E24" s="93">
        <v>0</v>
      </c>
      <c r="F24" s="32">
        <v>29000000</v>
      </c>
      <c r="G24" s="32">
        <v>0</v>
      </c>
      <c r="H24" s="88">
        <v>0.09795</v>
      </c>
      <c r="I24" s="32">
        <v>0</v>
      </c>
      <c r="J24" s="32">
        <v>225687.54</v>
      </c>
      <c r="K24" s="32">
        <v>225687.54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79">
        <v>0</v>
      </c>
      <c r="S24" s="79">
        <v>0</v>
      </c>
    </row>
    <row r="25" spans="2:22" s="4" customFormat="1" ht="23.25" customHeight="1">
      <c r="B25" s="89" t="s">
        <v>36</v>
      </c>
      <c r="C25" s="90" t="s">
        <v>42</v>
      </c>
      <c r="D25" s="79">
        <v>2000000</v>
      </c>
      <c r="E25" s="79">
        <v>0</v>
      </c>
      <c r="F25" s="79">
        <v>29000000</v>
      </c>
      <c r="G25" s="79">
        <v>0</v>
      </c>
      <c r="H25" s="91">
        <v>0.09797</v>
      </c>
      <c r="I25" s="79">
        <v>0</v>
      </c>
      <c r="J25" s="79">
        <f>J18+J19+J20+J21+J22+J23+J24</f>
        <v>1095161.51</v>
      </c>
      <c r="K25" s="79">
        <f>K18+K19+K20+K21+K22+K23+K24</f>
        <v>1095161.51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5"/>
      <c r="U25" s="5"/>
      <c r="V25" s="5"/>
    </row>
    <row r="26" spans="2:19" s="4" customFormat="1" ht="23.25" customHeight="1">
      <c r="B26" s="110" t="s">
        <v>15</v>
      </c>
      <c r="C26" s="111"/>
      <c r="D26" s="111"/>
      <c r="E26" s="111"/>
      <c r="F26" s="79"/>
      <c r="G26" s="79"/>
      <c r="H26" s="84"/>
      <c r="I26" s="79"/>
      <c r="J26" s="79"/>
      <c r="K26" s="79"/>
      <c r="L26" s="79"/>
      <c r="M26" s="79"/>
      <c r="N26" s="79"/>
      <c r="O26" s="79"/>
      <c r="P26" s="79"/>
      <c r="Q26" s="79"/>
      <c r="R26" s="32"/>
      <c r="S26" s="32"/>
    </row>
    <row r="27" spans="2:22" s="4" customFormat="1" ht="23.25" customHeight="1">
      <c r="B27" s="28" t="s">
        <v>43</v>
      </c>
      <c r="C27" s="29"/>
      <c r="D27" s="29"/>
      <c r="E27" s="29"/>
      <c r="F27" s="32"/>
      <c r="G27" s="32"/>
      <c r="H27" s="37"/>
      <c r="I27" s="32"/>
      <c r="J27" s="32"/>
      <c r="K27" s="32"/>
      <c r="L27" s="32"/>
      <c r="M27" s="32"/>
      <c r="N27" s="32"/>
      <c r="O27" s="32"/>
      <c r="P27" s="32"/>
      <c r="Q27" s="32"/>
      <c r="R27" s="34"/>
      <c r="S27" s="34"/>
      <c r="T27" s="5"/>
      <c r="U27" s="5"/>
      <c r="V27" s="5"/>
    </row>
    <row r="28" spans="2:19" s="4" customFormat="1" ht="23.25" customHeight="1">
      <c r="B28" s="38" t="s">
        <v>16</v>
      </c>
      <c r="C28" s="63">
        <v>0</v>
      </c>
      <c r="D28" s="93"/>
      <c r="E28" s="63"/>
      <c r="F28" s="32"/>
      <c r="G28" s="32">
        <v>0</v>
      </c>
      <c r="H28" s="88">
        <v>0.081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79">
        <v>0</v>
      </c>
      <c r="S28" s="79">
        <v>0</v>
      </c>
    </row>
    <row r="29" spans="2:19" s="4" customFormat="1" ht="23.25" customHeight="1">
      <c r="B29" s="39" t="s">
        <v>44</v>
      </c>
      <c r="C29" s="63">
        <v>0</v>
      </c>
      <c r="D29" s="93">
        <v>0</v>
      </c>
      <c r="E29" s="93">
        <v>0</v>
      </c>
      <c r="F29" s="32">
        <v>0</v>
      </c>
      <c r="G29" s="32">
        <v>0</v>
      </c>
      <c r="H29" s="88">
        <v>0.081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79">
        <v>0</v>
      </c>
      <c r="S29" s="79">
        <v>0</v>
      </c>
    </row>
    <row r="30" spans="2:19" s="4" customFormat="1" ht="23.25" customHeight="1">
      <c r="B30" s="99">
        <v>41696</v>
      </c>
      <c r="C30" s="63">
        <v>0</v>
      </c>
      <c r="D30" s="103">
        <v>4000000</v>
      </c>
      <c r="E30" s="93">
        <v>0</v>
      </c>
      <c r="F30" s="32">
        <v>4000000</v>
      </c>
      <c r="G30" s="32">
        <v>0</v>
      </c>
      <c r="H30" s="88">
        <v>0.081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79">
        <v>0</v>
      </c>
      <c r="S30" s="79">
        <v>0</v>
      </c>
    </row>
    <row r="31" spans="2:19" s="4" customFormat="1" ht="23.25" customHeight="1">
      <c r="B31" s="99">
        <v>41705</v>
      </c>
      <c r="C31" s="104">
        <v>4000000</v>
      </c>
      <c r="D31" s="93">
        <v>0</v>
      </c>
      <c r="E31" s="93">
        <v>0</v>
      </c>
      <c r="F31" s="32">
        <v>4000000</v>
      </c>
      <c r="G31" s="32">
        <v>0</v>
      </c>
      <c r="H31" s="88">
        <v>0.081</v>
      </c>
      <c r="I31" s="32">
        <v>0</v>
      </c>
      <c r="J31" s="32">
        <v>1775.34</v>
      </c>
      <c r="K31" s="32">
        <v>1775.34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79">
        <v>0</v>
      </c>
      <c r="S31" s="79">
        <v>0</v>
      </c>
    </row>
    <row r="32" spans="2:19" s="4" customFormat="1" ht="23.25" customHeight="1">
      <c r="B32" s="99">
        <v>41730</v>
      </c>
      <c r="C32" s="104">
        <v>4000000</v>
      </c>
      <c r="D32" s="103">
        <v>21000000</v>
      </c>
      <c r="E32" s="93">
        <v>0</v>
      </c>
      <c r="F32" s="32">
        <v>25000000</v>
      </c>
      <c r="G32" s="32">
        <v>0</v>
      </c>
      <c r="H32" s="88">
        <v>0.081</v>
      </c>
      <c r="I32" s="32">
        <v>0</v>
      </c>
      <c r="J32" s="32">
        <v>27517.81</v>
      </c>
      <c r="K32" s="32">
        <v>27517.81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79">
        <v>0</v>
      </c>
      <c r="S32" s="79">
        <v>0</v>
      </c>
    </row>
    <row r="33" spans="2:19" s="4" customFormat="1" ht="23.25" customHeight="1">
      <c r="B33" s="99">
        <v>41766</v>
      </c>
      <c r="C33" s="104">
        <v>25000000</v>
      </c>
      <c r="D33" s="103">
        <v>0</v>
      </c>
      <c r="E33" s="93">
        <v>0</v>
      </c>
      <c r="F33" s="32">
        <v>25000000</v>
      </c>
      <c r="G33" s="32">
        <v>0</v>
      </c>
      <c r="H33" s="88">
        <v>0.081</v>
      </c>
      <c r="I33" s="32">
        <v>0</v>
      </c>
      <c r="J33" s="32">
        <v>161778.09</v>
      </c>
      <c r="K33" s="32">
        <v>161778.09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79">
        <v>0</v>
      </c>
      <c r="S33" s="79">
        <v>0</v>
      </c>
    </row>
    <row r="34" spans="2:20" s="4" customFormat="1" ht="23.25" customHeight="1">
      <c r="B34" s="99">
        <v>41799</v>
      </c>
      <c r="C34" s="104">
        <v>25000000</v>
      </c>
      <c r="D34" s="103">
        <v>0</v>
      </c>
      <c r="E34" s="93">
        <v>0</v>
      </c>
      <c r="F34" s="32">
        <v>25000000</v>
      </c>
      <c r="G34" s="32">
        <v>0</v>
      </c>
      <c r="H34" s="88">
        <v>0.081</v>
      </c>
      <c r="I34" s="32">
        <v>0</v>
      </c>
      <c r="J34" s="32">
        <v>171986.3</v>
      </c>
      <c r="K34" s="32">
        <v>171986.3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79">
        <v>0</v>
      </c>
      <c r="S34" s="79">
        <v>0</v>
      </c>
      <c r="T34" s="4">
        <v>0</v>
      </c>
    </row>
    <row r="35" spans="2:19" s="4" customFormat="1" ht="23.25" customHeight="1">
      <c r="B35" s="38" t="s">
        <v>36</v>
      </c>
      <c r="C35" s="93" t="s">
        <v>18</v>
      </c>
      <c r="D35" s="102">
        <v>25000000</v>
      </c>
      <c r="E35" s="106">
        <v>0</v>
      </c>
      <c r="F35" s="32">
        <v>25000000</v>
      </c>
      <c r="G35" s="32">
        <v>0</v>
      </c>
      <c r="H35" s="88">
        <v>0.081</v>
      </c>
      <c r="I35" s="32">
        <v>0</v>
      </c>
      <c r="J35" s="32">
        <f>J31+J32+J33+J34</f>
        <v>363057.54</v>
      </c>
      <c r="K35" s="32">
        <f>K31+K32+K33+K34</f>
        <v>363057.54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79">
        <v>0</v>
      </c>
      <c r="S35" s="79">
        <v>0</v>
      </c>
    </row>
    <row r="36" spans="2:19" ht="27.75" customHeight="1">
      <c r="B36" s="38" t="s">
        <v>20</v>
      </c>
      <c r="C36" s="39"/>
      <c r="D36" s="39"/>
      <c r="E36" s="39"/>
      <c r="F36" s="39"/>
      <c r="G36" s="39"/>
      <c r="H36" s="87"/>
      <c r="I36" s="39"/>
      <c r="J36" s="39"/>
      <c r="K36" s="39"/>
      <c r="L36" s="39"/>
      <c r="M36" s="39"/>
      <c r="N36" s="40"/>
      <c r="O36" s="39"/>
      <c r="P36" s="39"/>
      <c r="Q36" s="39"/>
      <c r="R36" s="39"/>
      <c r="S36" s="39"/>
    </row>
    <row r="37" spans="2:19" s="3" customFormat="1" ht="23.25" customHeight="1">
      <c r="B37" s="31" t="s">
        <v>16</v>
      </c>
      <c r="C37" s="41">
        <f>C9+C17</f>
        <v>47000000</v>
      </c>
      <c r="D37" s="32"/>
      <c r="E37" s="32"/>
      <c r="F37" s="32"/>
      <c r="G37" s="32">
        <v>0</v>
      </c>
      <c r="H37" s="42"/>
      <c r="I37" s="32">
        <v>0</v>
      </c>
      <c r="J37" s="32"/>
      <c r="K37" s="32"/>
      <c r="L37" s="33"/>
      <c r="M37" s="33"/>
      <c r="N37" s="43"/>
      <c r="O37" s="33">
        <v>0</v>
      </c>
      <c r="P37" s="33" t="s">
        <v>17</v>
      </c>
      <c r="Q37" s="33" t="s">
        <v>17</v>
      </c>
      <c r="R37" s="33" t="s">
        <v>17</v>
      </c>
      <c r="S37" s="33"/>
    </row>
    <row r="38" spans="2:19" s="82" customFormat="1" ht="23.25" customHeight="1">
      <c r="B38" s="36" t="s">
        <v>35</v>
      </c>
      <c r="C38" s="41">
        <f>C37</f>
        <v>47000000</v>
      </c>
      <c r="D38" s="34"/>
      <c r="E38" s="34">
        <f>E14+E25+E35</f>
        <v>0</v>
      </c>
      <c r="F38" s="32">
        <f>C38+D38-E38</f>
        <v>47000000</v>
      </c>
      <c r="G38" s="34">
        <v>0</v>
      </c>
      <c r="H38" s="78"/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</row>
    <row r="39" spans="2:19" s="82" customFormat="1" ht="23.25" customHeight="1">
      <c r="B39" s="36">
        <v>41677</v>
      </c>
      <c r="C39" s="41">
        <v>47000000</v>
      </c>
      <c r="D39" s="34"/>
      <c r="E39" s="34">
        <v>0</v>
      </c>
      <c r="F39" s="32">
        <v>47000000</v>
      </c>
      <c r="G39" s="34">
        <v>0</v>
      </c>
      <c r="H39" s="78"/>
      <c r="I39" s="34">
        <v>0</v>
      </c>
      <c r="J39" s="34">
        <v>394477.13</v>
      </c>
      <c r="K39" s="34">
        <v>394477.13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</row>
    <row r="40" spans="2:19" s="82" customFormat="1" ht="23.25" customHeight="1">
      <c r="B40" s="36">
        <v>41696</v>
      </c>
      <c r="C40" s="41">
        <v>47000000</v>
      </c>
      <c r="D40" s="34">
        <v>4000000</v>
      </c>
      <c r="E40" s="34">
        <v>0</v>
      </c>
      <c r="F40" s="32">
        <f>C40+D40-E40</f>
        <v>51000000</v>
      </c>
      <c r="G40" s="34">
        <v>0</v>
      </c>
      <c r="H40" s="78"/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</row>
    <row r="41" spans="2:19" s="82" customFormat="1" ht="23.25" customHeight="1">
      <c r="B41" s="36">
        <v>41705</v>
      </c>
      <c r="C41" s="41">
        <v>51000000</v>
      </c>
      <c r="D41" s="34">
        <v>0</v>
      </c>
      <c r="E41" s="34">
        <v>0</v>
      </c>
      <c r="F41" s="32">
        <v>51000000</v>
      </c>
      <c r="G41" s="34">
        <v>0</v>
      </c>
      <c r="H41" s="78"/>
      <c r="I41" s="34">
        <v>0</v>
      </c>
      <c r="J41" s="34">
        <f>J12+J20+J31</f>
        <v>358077.26000000007</v>
      </c>
      <c r="K41" s="34">
        <v>358077.26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</row>
    <row r="42" spans="2:19" s="82" customFormat="1" ht="23.25" customHeight="1">
      <c r="B42" s="36">
        <v>41730</v>
      </c>
      <c r="C42" s="41">
        <v>51000000</v>
      </c>
      <c r="D42" s="34">
        <v>21000000</v>
      </c>
      <c r="E42" s="34">
        <v>0</v>
      </c>
      <c r="F42" s="32">
        <v>72000000</v>
      </c>
      <c r="G42" s="34">
        <v>0</v>
      </c>
      <c r="H42" s="78"/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</row>
    <row r="43" spans="2:20" s="82" customFormat="1" ht="23.25" customHeight="1">
      <c r="B43" s="36">
        <v>41736</v>
      </c>
      <c r="C43" s="41">
        <v>72000000</v>
      </c>
      <c r="D43" s="34">
        <v>0</v>
      </c>
      <c r="E43" s="34">
        <v>20000000</v>
      </c>
      <c r="F43" s="32">
        <v>52000000</v>
      </c>
      <c r="G43" s="34">
        <v>0</v>
      </c>
      <c r="H43" s="78"/>
      <c r="I43" s="34">
        <v>0</v>
      </c>
      <c r="J43" s="34">
        <v>460351.1</v>
      </c>
      <c r="K43" s="34">
        <v>460351.1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82">
        <v>0</v>
      </c>
    </row>
    <row r="44" spans="2:19" s="82" customFormat="1" ht="23.25" customHeight="1">
      <c r="B44" s="36">
        <v>41766</v>
      </c>
      <c r="C44" s="41">
        <v>52000000</v>
      </c>
      <c r="D44" s="34">
        <v>0</v>
      </c>
      <c r="E44" s="34">
        <v>0</v>
      </c>
      <c r="F44" s="32">
        <v>52000000</v>
      </c>
      <c r="G44" s="34">
        <v>0</v>
      </c>
      <c r="H44" s="78"/>
      <c r="I44" s="34">
        <v>0</v>
      </c>
      <c r="J44" s="34">
        <v>379146.58</v>
      </c>
      <c r="K44" s="34">
        <v>379146.58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</row>
    <row r="45" spans="2:19" s="82" customFormat="1" ht="23.25" customHeight="1">
      <c r="B45" s="36">
        <v>41788</v>
      </c>
      <c r="C45" s="41">
        <v>52000000</v>
      </c>
      <c r="D45" s="34">
        <v>2000000</v>
      </c>
      <c r="E45" s="34">
        <v>0</v>
      </c>
      <c r="F45" s="32">
        <v>54000000</v>
      </c>
      <c r="G45" s="34">
        <v>0</v>
      </c>
      <c r="H45" s="78"/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</row>
    <row r="46" spans="2:19" s="82" customFormat="1" ht="23.25" customHeight="1">
      <c r="B46" s="36">
        <v>41799</v>
      </c>
      <c r="C46" s="41">
        <v>54000000</v>
      </c>
      <c r="D46" s="34">
        <v>0</v>
      </c>
      <c r="E46" s="34">
        <v>0</v>
      </c>
      <c r="F46" s="32">
        <v>54000000</v>
      </c>
      <c r="G46" s="34">
        <v>0</v>
      </c>
      <c r="H46" s="78"/>
      <c r="I46" s="34">
        <v>0</v>
      </c>
      <c r="J46" s="34">
        <v>397673.84</v>
      </c>
      <c r="K46" s="34">
        <v>397673.84</v>
      </c>
      <c r="L46" s="34"/>
      <c r="M46" s="34"/>
      <c r="N46" s="34"/>
      <c r="O46" s="34"/>
      <c r="P46" s="34"/>
      <c r="Q46" s="34"/>
      <c r="R46" s="34"/>
      <c r="S46" s="34"/>
    </row>
    <row r="47" spans="2:19" s="4" customFormat="1" ht="23.25" customHeight="1">
      <c r="B47" s="44" t="s">
        <v>21</v>
      </c>
      <c r="C47" s="32" t="s">
        <v>18</v>
      </c>
      <c r="D47" s="32">
        <f>D14+D25+D35</f>
        <v>27000000</v>
      </c>
      <c r="E47" s="32">
        <v>20000000</v>
      </c>
      <c r="F47" s="32">
        <f>F14+F25+F35</f>
        <v>54000000</v>
      </c>
      <c r="G47" s="32">
        <f aca="true" t="shared" si="0" ref="G47:S47">G38</f>
        <v>0</v>
      </c>
      <c r="H47" s="32"/>
      <c r="I47" s="32">
        <f t="shared" si="0"/>
        <v>0</v>
      </c>
      <c r="J47" s="32">
        <f>J14+J25+J35</f>
        <v>1989725.9100000001</v>
      </c>
      <c r="K47" s="32">
        <f>K14+K25+K35</f>
        <v>1989725.9100000001</v>
      </c>
      <c r="L47" s="32">
        <f t="shared" si="0"/>
        <v>0</v>
      </c>
      <c r="M47" s="32">
        <f t="shared" si="0"/>
        <v>0</v>
      </c>
      <c r="N47" s="32">
        <f t="shared" si="0"/>
        <v>0</v>
      </c>
      <c r="O47" s="32">
        <f t="shared" si="0"/>
        <v>0</v>
      </c>
      <c r="P47" s="32">
        <f t="shared" si="0"/>
        <v>0</v>
      </c>
      <c r="Q47" s="32">
        <f t="shared" si="0"/>
        <v>0</v>
      </c>
      <c r="R47" s="32">
        <f t="shared" si="0"/>
        <v>0</v>
      </c>
      <c r="S47" s="32">
        <f t="shared" si="0"/>
        <v>0</v>
      </c>
    </row>
    <row r="48" spans="2:19" s="4" customFormat="1" ht="36" customHeight="1">
      <c r="B48" s="45" t="s">
        <v>23</v>
      </c>
      <c r="C48" s="34" t="s">
        <v>22</v>
      </c>
      <c r="D48" s="34">
        <v>0</v>
      </c>
      <c r="E48" s="34">
        <v>0</v>
      </c>
      <c r="F48" s="34">
        <v>0</v>
      </c>
      <c r="G48" s="34">
        <v>0</v>
      </c>
      <c r="H48" s="35"/>
      <c r="I48" s="32" t="s">
        <v>22</v>
      </c>
      <c r="J48" s="34">
        <v>0</v>
      </c>
      <c r="K48" s="34">
        <f>+L607</f>
        <v>0</v>
      </c>
      <c r="L48" s="34">
        <v>0</v>
      </c>
      <c r="M48" s="34">
        <v>0</v>
      </c>
      <c r="N48" s="34">
        <v>0</v>
      </c>
      <c r="O48" s="32" t="s">
        <v>22</v>
      </c>
      <c r="P48" s="34">
        <v>0</v>
      </c>
      <c r="Q48" s="34">
        <v>0</v>
      </c>
      <c r="R48" s="34">
        <v>0</v>
      </c>
      <c r="S48" s="34">
        <v>0</v>
      </c>
    </row>
    <row r="49" spans="2:19" ht="23.25" customHeight="1">
      <c r="B49" s="28" t="s">
        <v>24</v>
      </c>
      <c r="C49" s="46"/>
      <c r="D49" s="29"/>
      <c r="E49" s="29"/>
      <c r="F49" s="29"/>
      <c r="G49" s="29"/>
      <c r="H49" s="30"/>
      <c r="I49" s="29"/>
      <c r="J49" s="29"/>
      <c r="K49" s="29"/>
      <c r="L49" s="29"/>
      <c r="M49" s="29"/>
      <c r="N49" s="30"/>
      <c r="O49" s="29"/>
      <c r="P49" s="29"/>
      <c r="Q49" s="29"/>
      <c r="R49" s="29"/>
      <c r="S49" s="29"/>
    </row>
    <row r="50" spans="2:19" ht="23.25" customHeight="1">
      <c r="B50" s="28" t="s">
        <v>25</v>
      </c>
      <c r="C50" s="29"/>
      <c r="D50" s="29"/>
      <c r="E50" s="29"/>
      <c r="F50" s="29"/>
      <c r="G50" s="29"/>
      <c r="H50" s="30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</row>
    <row r="51" spans="2:19" s="3" customFormat="1" ht="23.25" customHeight="1">
      <c r="B51" s="31" t="s">
        <v>16</v>
      </c>
      <c r="C51" s="47">
        <v>0</v>
      </c>
      <c r="D51" s="47" t="s">
        <v>17</v>
      </c>
      <c r="E51" s="47"/>
      <c r="F51" s="47"/>
      <c r="G51" s="47"/>
      <c r="H51" s="42"/>
      <c r="I51" s="47">
        <v>0</v>
      </c>
      <c r="J51" s="47" t="s">
        <v>17</v>
      </c>
      <c r="K51" s="47" t="s">
        <v>17</v>
      </c>
      <c r="L51" s="48"/>
      <c r="M51" s="48"/>
      <c r="N51" s="43"/>
      <c r="O51" s="48">
        <v>0</v>
      </c>
      <c r="P51" s="48" t="s">
        <v>17</v>
      </c>
      <c r="Q51" s="48" t="s">
        <v>17</v>
      </c>
      <c r="R51" s="48" t="s">
        <v>17</v>
      </c>
      <c r="S51" s="48"/>
    </row>
    <row r="52" spans="2:19" s="3" customFormat="1" ht="23.25" customHeight="1">
      <c r="B52" s="81" t="s">
        <v>35</v>
      </c>
      <c r="C52" s="32">
        <v>0</v>
      </c>
      <c r="D52" s="76">
        <v>0</v>
      </c>
      <c r="E52" s="76">
        <v>0</v>
      </c>
      <c r="F52" s="32">
        <f>C51+D52-E52</f>
        <v>0</v>
      </c>
      <c r="G52" s="76">
        <v>0</v>
      </c>
      <c r="H52" s="77"/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34">
        <v>0</v>
      </c>
    </row>
    <row r="53" spans="2:19" s="3" customFormat="1" ht="23.25" customHeight="1">
      <c r="B53" s="81" t="s">
        <v>45</v>
      </c>
      <c r="C53" s="32">
        <v>0</v>
      </c>
      <c r="D53" s="76">
        <v>0</v>
      </c>
      <c r="E53" s="76">
        <v>0</v>
      </c>
      <c r="F53" s="32">
        <v>0</v>
      </c>
      <c r="G53" s="76">
        <v>0</v>
      </c>
      <c r="H53" s="77"/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34">
        <v>0</v>
      </c>
    </row>
    <row r="54" spans="2:19" s="3" customFormat="1" ht="23.25" customHeight="1">
      <c r="B54" s="81" t="s">
        <v>46</v>
      </c>
      <c r="C54" s="32">
        <v>0</v>
      </c>
      <c r="D54" s="76">
        <v>0</v>
      </c>
      <c r="E54" s="76">
        <v>0</v>
      </c>
      <c r="F54" s="32">
        <v>0</v>
      </c>
      <c r="G54" s="76">
        <v>0</v>
      </c>
      <c r="H54" s="77"/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34">
        <v>0</v>
      </c>
    </row>
    <row r="55" spans="2:19" s="5" customFormat="1" ht="23.25" customHeight="1">
      <c r="B55" s="45" t="s">
        <v>19</v>
      </c>
      <c r="C55" s="47" t="s">
        <v>18</v>
      </c>
      <c r="D55" s="47">
        <v>0</v>
      </c>
      <c r="E55" s="47">
        <v>0</v>
      </c>
      <c r="F55" s="47">
        <v>0</v>
      </c>
      <c r="G55" s="47">
        <v>0</v>
      </c>
      <c r="H55" s="37"/>
      <c r="I55" s="47" t="s">
        <v>18</v>
      </c>
      <c r="J55" s="47">
        <v>0</v>
      </c>
      <c r="K55" s="47">
        <v>0</v>
      </c>
      <c r="L55" s="47">
        <v>0</v>
      </c>
      <c r="M55" s="47">
        <v>0</v>
      </c>
      <c r="N55" s="43">
        <v>0</v>
      </c>
      <c r="O55" s="47" t="s">
        <v>18</v>
      </c>
      <c r="P55" s="47">
        <v>0</v>
      </c>
      <c r="Q55" s="47">
        <v>0</v>
      </c>
      <c r="R55" s="47">
        <v>0</v>
      </c>
      <c r="S55" s="47">
        <v>0</v>
      </c>
    </row>
    <row r="56" spans="2:19" ht="23.25" customHeight="1" thickBot="1">
      <c r="B56" s="28" t="s">
        <v>26</v>
      </c>
      <c r="C56" s="29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s="3" customFormat="1" ht="23.25" customHeight="1" thickBot="1">
      <c r="B57" s="31" t="s">
        <v>16</v>
      </c>
      <c r="C57" s="41">
        <v>0</v>
      </c>
      <c r="D57" s="32">
        <v>0</v>
      </c>
      <c r="E57" s="32">
        <v>0</v>
      </c>
      <c r="F57" s="32">
        <v>0</v>
      </c>
      <c r="G57" s="32">
        <v>0</v>
      </c>
      <c r="H57" s="42"/>
      <c r="I57" s="32">
        <v>0</v>
      </c>
      <c r="J57" s="32">
        <v>0</v>
      </c>
      <c r="K57" s="32">
        <v>0</v>
      </c>
      <c r="L57" s="33">
        <v>0</v>
      </c>
      <c r="M57" s="33">
        <v>0</v>
      </c>
      <c r="N57" s="43"/>
      <c r="O57" s="33">
        <v>0</v>
      </c>
      <c r="P57" s="33">
        <v>0</v>
      </c>
      <c r="Q57" s="33">
        <v>0</v>
      </c>
      <c r="R57" s="33">
        <v>0</v>
      </c>
      <c r="S57" s="49">
        <v>0</v>
      </c>
    </row>
    <row r="58" spans="2:19" s="4" customFormat="1" ht="22.5" customHeight="1">
      <c r="B58" s="44" t="s">
        <v>21</v>
      </c>
      <c r="C58" s="32" t="s">
        <v>18</v>
      </c>
      <c r="D58" s="32">
        <v>0</v>
      </c>
      <c r="E58" s="32">
        <v>0</v>
      </c>
      <c r="F58" s="32">
        <v>0</v>
      </c>
      <c r="G58" s="32">
        <v>0</v>
      </c>
      <c r="H58" s="37"/>
      <c r="I58" s="32" t="s">
        <v>18</v>
      </c>
      <c r="J58" s="32">
        <v>0</v>
      </c>
      <c r="K58" s="32">
        <v>0</v>
      </c>
      <c r="L58" s="32">
        <v>0</v>
      </c>
      <c r="M58" s="33">
        <v>0</v>
      </c>
      <c r="N58" s="43"/>
      <c r="O58" s="32" t="s">
        <v>18</v>
      </c>
      <c r="P58" s="33">
        <v>0</v>
      </c>
      <c r="Q58" s="33">
        <v>0</v>
      </c>
      <c r="R58" s="33">
        <v>0</v>
      </c>
      <c r="S58" s="49">
        <v>0</v>
      </c>
    </row>
    <row r="59" spans="2:19" s="4" customFormat="1" ht="35.25" customHeight="1">
      <c r="B59" s="45" t="s">
        <v>23</v>
      </c>
      <c r="C59" s="34" t="s">
        <v>18</v>
      </c>
      <c r="D59" s="34">
        <v>0</v>
      </c>
      <c r="E59" s="34">
        <v>0</v>
      </c>
      <c r="F59" s="34">
        <v>0</v>
      </c>
      <c r="G59" s="34">
        <v>0</v>
      </c>
      <c r="H59" s="35"/>
      <c r="I59" s="34" t="s">
        <v>18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 t="s">
        <v>18</v>
      </c>
      <c r="P59" s="34">
        <v>0</v>
      </c>
      <c r="Q59" s="34">
        <v>0</v>
      </c>
      <c r="R59" s="34">
        <v>0</v>
      </c>
      <c r="S59" s="50">
        <v>0</v>
      </c>
    </row>
    <row r="60" spans="2:19" ht="20.25" customHeight="1">
      <c r="B60" s="28" t="s">
        <v>27</v>
      </c>
      <c r="C60" s="46"/>
      <c r="D60" s="29"/>
      <c r="E60" s="29"/>
      <c r="F60" s="29"/>
      <c r="G60" s="29"/>
      <c r="H60" s="30"/>
      <c r="I60" s="29"/>
      <c r="J60" s="29"/>
      <c r="K60" s="29"/>
      <c r="L60" s="29"/>
      <c r="M60" s="29"/>
      <c r="N60" s="30"/>
      <c r="O60" s="29"/>
      <c r="P60" s="29"/>
      <c r="Q60" s="29"/>
      <c r="R60" s="29"/>
      <c r="S60" s="29"/>
    </row>
    <row r="61" spans="2:19" ht="20.25" customHeight="1">
      <c r="B61" s="28" t="s">
        <v>28</v>
      </c>
      <c r="C61" s="46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ht="20.25" customHeight="1">
      <c r="B62" s="31" t="s">
        <v>16</v>
      </c>
      <c r="C62" s="47">
        <v>0</v>
      </c>
      <c r="D62" s="47" t="s">
        <v>17</v>
      </c>
      <c r="E62" s="47"/>
      <c r="F62" s="47"/>
      <c r="G62" s="47"/>
      <c r="H62" s="42"/>
      <c r="I62" s="47">
        <v>0</v>
      </c>
      <c r="J62" s="47">
        <v>0</v>
      </c>
      <c r="K62" s="47">
        <v>0</v>
      </c>
      <c r="L62" s="48">
        <v>0</v>
      </c>
      <c r="M62" s="48">
        <v>0</v>
      </c>
      <c r="N62" s="43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</row>
    <row r="63" spans="2:19" ht="20.25" customHeight="1">
      <c r="B63" s="81" t="s">
        <v>35</v>
      </c>
      <c r="C63" s="32">
        <v>0</v>
      </c>
      <c r="D63" s="34">
        <v>0</v>
      </c>
      <c r="E63" s="34">
        <v>0</v>
      </c>
      <c r="F63" s="32">
        <f>C62+D63-E63</f>
        <v>0</v>
      </c>
      <c r="G63" s="76">
        <v>0</v>
      </c>
      <c r="H63" s="77"/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34">
        <v>0</v>
      </c>
    </row>
    <row r="64" spans="2:19" ht="20.25" customHeight="1">
      <c r="B64" s="81" t="s">
        <v>45</v>
      </c>
      <c r="C64" s="32">
        <v>0</v>
      </c>
      <c r="D64" s="34">
        <v>0</v>
      </c>
      <c r="E64" s="34">
        <v>0</v>
      </c>
      <c r="F64" s="32">
        <v>0</v>
      </c>
      <c r="G64" s="76">
        <v>0</v>
      </c>
      <c r="H64" s="77"/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34">
        <v>0</v>
      </c>
    </row>
    <row r="65" spans="2:19" ht="20.25" customHeight="1">
      <c r="B65" s="81" t="s">
        <v>46</v>
      </c>
      <c r="C65" s="32">
        <v>0</v>
      </c>
      <c r="D65" s="34">
        <v>0</v>
      </c>
      <c r="E65" s="34">
        <v>0</v>
      </c>
      <c r="F65" s="32">
        <v>0</v>
      </c>
      <c r="G65" s="76">
        <v>0</v>
      </c>
      <c r="H65" s="77"/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34">
        <v>0</v>
      </c>
    </row>
    <row r="66" spans="2:19" ht="20.25" customHeight="1">
      <c r="B66" s="45" t="s">
        <v>19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37"/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3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</row>
    <row r="67" spans="2:19" ht="23.25" customHeight="1">
      <c r="B67" s="28" t="s">
        <v>29</v>
      </c>
      <c r="C67" s="29"/>
      <c r="D67" s="29"/>
      <c r="E67" s="29"/>
      <c r="F67" s="29"/>
      <c r="G67" s="29"/>
      <c r="H67" s="30"/>
      <c r="I67" s="29"/>
      <c r="J67" s="29"/>
      <c r="K67" s="29"/>
      <c r="L67" s="29"/>
      <c r="M67" s="29"/>
      <c r="N67" s="30"/>
      <c r="O67" s="29"/>
      <c r="P67" s="29"/>
      <c r="Q67" s="29"/>
      <c r="R67" s="29"/>
      <c r="S67" s="29"/>
    </row>
    <row r="68" spans="2:19" s="3" customFormat="1" ht="23.25" customHeight="1">
      <c r="B68" s="31" t="s">
        <v>16</v>
      </c>
      <c r="C68" s="41">
        <v>0</v>
      </c>
      <c r="D68" s="32"/>
      <c r="E68" s="32"/>
      <c r="F68" s="32"/>
      <c r="G68" s="32"/>
      <c r="H68" s="42"/>
      <c r="I68" s="32">
        <v>0</v>
      </c>
      <c r="J68" s="32">
        <v>0</v>
      </c>
      <c r="K68" s="32">
        <v>0</v>
      </c>
      <c r="L68" s="33">
        <v>0</v>
      </c>
      <c r="M68" s="33">
        <v>0</v>
      </c>
      <c r="N68" s="4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</row>
    <row r="69" spans="2:19" s="3" customFormat="1" ht="23.25" customHeight="1">
      <c r="B69" s="81" t="s">
        <v>35</v>
      </c>
      <c r="C69" s="32">
        <v>0</v>
      </c>
      <c r="D69" s="76">
        <v>0</v>
      </c>
      <c r="E69" s="76">
        <v>0</v>
      </c>
      <c r="F69" s="32">
        <f>C68+D69-E69</f>
        <v>0</v>
      </c>
      <c r="G69" s="76">
        <v>0</v>
      </c>
      <c r="H69" s="77"/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34">
        <v>0</v>
      </c>
    </row>
    <row r="70" spans="2:19" s="3" customFormat="1" ht="23.25" customHeight="1">
      <c r="B70" s="81" t="s">
        <v>45</v>
      </c>
      <c r="C70" s="32">
        <v>0</v>
      </c>
      <c r="D70" s="76">
        <v>0</v>
      </c>
      <c r="E70" s="76">
        <v>0</v>
      </c>
      <c r="F70" s="32">
        <v>0</v>
      </c>
      <c r="G70" s="76">
        <v>0</v>
      </c>
      <c r="H70" s="77"/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34">
        <v>0</v>
      </c>
    </row>
    <row r="71" spans="2:19" s="3" customFormat="1" ht="23.25" customHeight="1">
      <c r="B71" s="81" t="s">
        <v>46</v>
      </c>
      <c r="C71" s="32" t="s">
        <v>47</v>
      </c>
      <c r="D71" s="76">
        <v>0</v>
      </c>
      <c r="E71" s="76">
        <v>0</v>
      </c>
      <c r="F71" s="32">
        <v>0</v>
      </c>
      <c r="G71" s="76">
        <v>0</v>
      </c>
      <c r="H71" s="77"/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34">
        <v>0</v>
      </c>
    </row>
    <row r="72" spans="2:19" s="4" customFormat="1" ht="23.25" customHeight="1">
      <c r="B72" s="44" t="s">
        <v>21</v>
      </c>
      <c r="C72" s="32" t="s">
        <v>22</v>
      </c>
      <c r="D72" s="32">
        <v>0</v>
      </c>
      <c r="E72" s="32">
        <v>0</v>
      </c>
      <c r="F72" s="32">
        <v>0</v>
      </c>
      <c r="G72" s="32">
        <v>0</v>
      </c>
      <c r="H72" s="32"/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</row>
    <row r="73" spans="2:19" s="4" customFormat="1" ht="32.25" customHeight="1">
      <c r="B73" s="45" t="s">
        <v>23</v>
      </c>
      <c r="C73" s="34" t="s">
        <v>18</v>
      </c>
      <c r="D73" s="34">
        <v>0</v>
      </c>
      <c r="E73" s="34">
        <v>0</v>
      </c>
      <c r="F73" s="34">
        <v>0</v>
      </c>
      <c r="G73" s="34">
        <v>0</v>
      </c>
      <c r="H73" s="35"/>
      <c r="I73" s="34" t="s">
        <v>18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 t="s">
        <v>18</v>
      </c>
      <c r="P73" s="34">
        <v>0</v>
      </c>
      <c r="Q73" s="34">
        <v>0</v>
      </c>
      <c r="R73" s="34">
        <v>0</v>
      </c>
      <c r="S73" s="34">
        <v>0</v>
      </c>
    </row>
    <row r="74" spans="2:19" ht="23.25" customHeight="1">
      <c r="B74" s="28" t="s">
        <v>30</v>
      </c>
      <c r="C74" s="29"/>
      <c r="D74" s="29"/>
      <c r="E74" s="29"/>
      <c r="F74" s="29"/>
      <c r="G74" s="29"/>
      <c r="H74" s="30"/>
      <c r="I74" s="29"/>
      <c r="J74" s="29"/>
      <c r="K74" s="29"/>
      <c r="L74" s="29"/>
      <c r="M74" s="29"/>
      <c r="N74" s="30"/>
      <c r="O74" s="29"/>
      <c r="P74" s="29"/>
      <c r="Q74" s="29"/>
      <c r="R74" s="29"/>
      <c r="S74" s="29"/>
    </row>
    <row r="75" spans="2:19" s="7" customFormat="1" ht="23.25" customHeight="1">
      <c r="B75" s="31" t="s">
        <v>16</v>
      </c>
      <c r="C75" s="83">
        <f>C37+C57+C68</f>
        <v>47000000</v>
      </c>
      <c r="D75" s="51"/>
      <c r="E75" s="51"/>
      <c r="F75" s="41"/>
      <c r="G75" s="41"/>
      <c r="H75" s="52"/>
      <c r="I75" s="80">
        <v>0</v>
      </c>
      <c r="J75" s="41">
        <v>0</v>
      </c>
      <c r="K75" s="41">
        <v>0</v>
      </c>
      <c r="L75" s="41">
        <v>0</v>
      </c>
      <c r="M75" s="41">
        <v>0</v>
      </c>
      <c r="N75" s="52">
        <v>0</v>
      </c>
      <c r="O75" s="80">
        <v>0</v>
      </c>
      <c r="P75" s="41">
        <v>0</v>
      </c>
      <c r="Q75" s="41">
        <v>0</v>
      </c>
      <c r="R75" s="41">
        <v>0</v>
      </c>
      <c r="S75" s="41">
        <v>0</v>
      </c>
    </row>
    <row r="76" spans="2:19" s="4" customFormat="1" ht="23.25" customHeight="1">
      <c r="B76" s="36" t="s">
        <v>35</v>
      </c>
      <c r="C76" s="83">
        <f>C75</f>
        <v>47000000</v>
      </c>
      <c r="D76" s="34"/>
      <c r="E76" s="34">
        <f>E38</f>
        <v>0</v>
      </c>
      <c r="F76" s="32">
        <f>C76+D76-E76</f>
        <v>47000000</v>
      </c>
      <c r="G76" s="34">
        <f aca="true" t="shared" si="1" ref="G76:S76">G72</f>
        <v>0</v>
      </c>
      <c r="H76" s="78"/>
      <c r="I76" s="34">
        <f t="shared" si="1"/>
        <v>0</v>
      </c>
      <c r="J76" s="34">
        <f>J38</f>
        <v>0</v>
      </c>
      <c r="K76" s="34">
        <f>K38</f>
        <v>0</v>
      </c>
      <c r="L76" s="34">
        <f t="shared" si="1"/>
        <v>0</v>
      </c>
      <c r="M76" s="34">
        <f t="shared" si="1"/>
        <v>0</v>
      </c>
      <c r="N76" s="34">
        <f t="shared" si="1"/>
        <v>0</v>
      </c>
      <c r="O76" s="34">
        <f t="shared" si="1"/>
        <v>0</v>
      </c>
      <c r="P76" s="34">
        <f t="shared" si="1"/>
        <v>0</v>
      </c>
      <c r="Q76" s="34">
        <f t="shared" si="1"/>
        <v>0</v>
      </c>
      <c r="R76" s="34">
        <f t="shared" si="1"/>
        <v>0</v>
      </c>
      <c r="S76" s="34">
        <f t="shared" si="1"/>
        <v>0</v>
      </c>
    </row>
    <row r="77" spans="2:19" s="4" customFormat="1" ht="23.25" customHeight="1">
      <c r="B77" s="36" t="s">
        <v>45</v>
      </c>
      <c r="C77" s="83">
        <v>47000000</v>
      </c>
      <c r="D77" s="34">
        <f>D40</f>
        <v>4000000</v>
      </c>
      <c r="E77" s="34">
        <v>0</v>
      </c>
      <c r="F77" s="32">
        <f>C77+D77-E77</f>
        <v>51000000</v>
      </c>
      <c r="G77" s="34">
        <v>0</v>
      </c>
      <c r="H77" s="78"/>
      <c r="I77" s="34">
        <v>0</v>
      </c>
      <c r="J77" s="34">
        <v>394477.13</v>
      </c>
      <c r="K77" s="34">
        <v>394477.13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</row>
    <row r="78" spans="2:19" s="4" customFormat="1" ht="23.25" customHeight="1">
      <c r="B78" s="36" t="s">
        <v>46</v>
      </c>
      <c r="C78" s="83">
        <v>51000000</v>
      </c>
      <c r="D78" s="34">
        <v>0</v>
      </c>
      <c r="E78" s="34">
        <v>0</v>
      </c>
      <c r="F78" s="32">
        <v>51000000</v>
      </c>
      <c r="G78" s="34">
        <v>0</v>
      </c>
      <c r="H78" s="78"/>
      <c r="I78" s="34">
        <v>0</v>
      </c>
      <c r="J78" s="34">
        <v>358077.26</v>
      </c>
      <c r="K78" s="34">
        <v>358077.26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</row>
    <row r="79" spans="2:20" s="4" customFormat="1" ht="23.25" customHeight="1">
      <c r="B79" s="36" t="s">
        <v>48</v>
      </c>
      <c r="C79" s="83">
        <v>51000000</v>
      </c>
      <c r="D79" s="34">
        <v>21000000</v>
      </c>
      <c r="E79" s="34">
        <v>20000000</v>
      </c>
      <c r="F79" s="32">
        <v>52000000</v>
      </c>
      <c r="G79" s="34">
        <v>0</v>
      </c>
      <c r="H79" s="78"/>
      <c r="I79" s="34">
        <v>0</v>
      </c>
      <c r="J79" s="34">
        <v>460351.1</v>
      </c>
      <c r="K79" s="34">
        <v>460351.1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4">
        <v>0</v>
      </c>
    </row>
    <row r="80" spans="2:19" s="4" customFormat="1" ht="23.25" customHeight="1">
      <c r="B80" s="36" t="s">
        <v>49</v>
      </c>
      <c r="C80" s="83">
        <v>52000000</v>
      </c>
      <c r="D80" s="34">
        <v>2000000</v>
      </c>
      <c r="E80" s="34">
        <v>0</v>
      </c>
      <c r="F80" s="32">
        <v>54000000</v>
      </c>
      <c r="G80" s="34">
        <v>0</v>
      </c>
      <c r="H80" s="78"/>
      <c r="I80" s="34">
        <v>0</v>
      </c>
      <c r="J80" s="34">
        <v>379146.58</v>
      </c>
      <c r="K80" s="34">
        <v>379146.58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</row>
    <row r="81" spans="2:19" s="4" customFormat="1" ht="23.25" customHeight="1">
      <c r="B81" s="36" t="s">
        <v>51</v>
      </c>
      <c r="C81" s="83">
        <v>54000000</v>
      </c>
      <c r="D81" s="34">
        <v>0</v>
      </c>
      <c r="E81" s="34">
        <v>0</v>
      </c>
      <c r="F81" s="32">
        <v>54000000</v>
      </c>
      <c r="G81" s="34">
        <v>0</v>
      </c>
      <c r="H81" s="78"/>
      <c r="I81" s="34">
        <v>0</v>
      </c>
      <c r="J81" s="34">
        <v>397673.84</v>
      </c>
      <c r="K81" s="34">
        <v>397673.84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</row>
    <row r="82" spans="2:19" s="4" customFormat="1" ht="23.25" customHeight="1">
      <c r="B82" s="44" t="s">
        <v>21</v>
      </c>
      <c r="C82" s="76" t="s">
        <v>18</v>
      </c>
      <c r="D82" s="79">
        <v>27000000</v>
      </c>
      <c r="E82" s="79">
        <f>E47</f>
        <v>20000000</v>
      </c>
      <c r="F82" s="79">
        <f>C75+D82-E82</f>
        <v>54000000</v>
      </c>
      <c r="G82" s="79">
        <f>G76</f>
        <v>0</v>
      </c>
      <c r="H82" s="79"/>
      <c r="I82" s="79">
        <f aca="true" t="shared" si="2" ref="I82:R82">I76</f>
        <v>0</v>
      </c>
      <c r="J82" s="79">
        <f>J47</f>
        <v>1989725.9100000001</v>
      </c>
      <c r="K82" s="79">
        <f>K47</f>
        <v>1989725.9100000001</v>
      </c>
      <c r="L82" s="79">
        <f t="shared" si="2"/>
        <v>0</v>
      </c>
      <c r="M82" s="79">
        <f t="shared" si="2"/>
        <v>0</v>
      </c>
      <c r="N82" s="79">
        <f t="shared" si="2"/>
        <v>0</v>
      </c>
      <c r="O82" s="79">
        <v>0</v>
      </c>
      <c r="P82" s="79">
        <f t="shared" si="2"/>
        <v>0</v>
      </c>
      <c r="Q82" s="79">
        <f t="shared" si="2"/>
        <v>0</v>
      </c>
      <c r="R82" s="79">
        <f t="shared" si="2"/>
        <v>0</v>
      </c>
      <c r="S82" s="79">
        <v>0</v>
      </c>
    </row>
    <row r="83" spans="2:19" s="5" customFormat="1" ht="30.75" customHeight="1">
      <c r="B83" s="53" t="s">
        <v>23</v>
      </c>
      <c r="C83" s="54" t="s">
        <v>18</v>
      </c>
      <c r="D83" s="54">
        <v>0</v>
      </c>
      <c r="E83" s="54">
        <v>0</v>
      </c>
      <c r="F83" s="54">
        <v>0</v>
      </c>
      <c r="G83" s="54">
        <v>0</v>
      </c>
      <c r="H83" s="55"/>
      <c r="I83" s="54" t="s">
        <v>18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 t="s">
        <v>18</v>
      </c>
      <c r="P83" s="54">
        <v>0</v>
      </c>
      <c r="Q83" s="54">
        <v>0</v>
      </c>
      <c r="R83" s="54">
        <v>0</v>
      </c>
      <c r="S83" s="54">
        <v>0</v>
      </c>
    </row>
    <row r="84" spans="2:19" ht="23.25" customHeight="1">
      <c r="B84" s="28" t="s">
        <v>31</v>
      </c>
      <c r="C84" s="29"/>
      <c r="D84" s="29"/>
      <c r="E84" s="29"/>
      <c r="F84" s="29"/>
      <c r="G84" s="29"/>
      <c r="H84" s="30"/>
      <c r="I84" s="29"/>
      <c r="J84" s="29"/>
      <c r="K84" s="29"/>
      <c r="L84" s="29"/>
      <c r="M84" s="29"/>
      <c r="N84" s="30"/>
      <c r="O84" s="29"/>
      <c r="P84" s="29"/>
      <c r="Q84" s="29"/>
      <c r="R84" s="29"/>
      <c r="S84" s="29"/>
    </row>
    <row r="85" spans="2:19" ht="23.25" customHeight="1">
      <c r="B85" s="28" t="s">
        <v>32</v>
      </c>
      <c r="C85" s="29"/>
      <c r="D85" s="29"/>
      <c r="E85" s="29"/>
      <c r="F85" s="29"/>
      <c r="G85" s="29"/>
      <c r="H85" s="30"/>
      <c r="I85" s="29"/>
      <c r="J85" s="29"/>
      <c r="K85" s="29"/>
      <c r="L85" s="29"/>
      <c r="M85" s="29"/>
      <c r="N85" s="30"/>
      <c r="O85" s="29"/>
      <c r="P85" s="29"/>
      <c r="Q85" s="29"/>
      <c r="R85" s="29"/>
      <c r="S85" s="29"/>
    </row>
    <row r="86" spans="2:19" ht="23.25" customHeight="1">
      <c r="B86" s="56" t="s">
        <v>16</v>
      </c>
      <c r="C86" s="57">
        <v>0</v>
      </c>
      <c r="D86" s="57" t="s">
        <v>17</v>
      </c>
      <c r="E86" s="57"/>
      <c r="F86" s="57"/>
      <c r="G86" s="57"/>
      <c r="H86" s="58"/>
      <c r="I86" s="57">
        <v>0</v>
      </c>
      <c r="J86" s="57">
        <v>0</v>
      </c>
      <c r="K86" s="57">
        <v>0</v>
      </c>
      <c r="L86" s="59">
        <v>0</v>
      </c>
      <c r="M86" s="59">
        <v>0</v>
      </c>
      <c r="N86" s="60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</row>
    <row r="87" spans="2:19" ht="23.25" customHeight="1">
      <c r="B87" s="81" t="s">
        <v>35</v>
      </c>
      <c r="C87" s="32">
        <v>0</v>
      </c>
      <c r="D87" s="76">
        <v>0</v>
      </c>
      <c r="E87" s="32">
        <v>0</v>
      </c>
      <c r="F87" s="76">
        <f>C86+D87-E87</f>
        <v>0</v>
      </c>
      <c r="G87" s="76">
        <v>0</v>
      </c>
      <c r="H87" s="77"/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34">
        <v>0</v>
      </c>
    </row>
    <row r="88" spans="2:19" ht="23.25" customHeight="1">
      <c r="B88" s="81" t="s">
        <v>45</v>
      </c>
      <c r="C88" s="32">
        <v>0</v>
      </c>
      <c r="D88" s="76">
        <v>0</v>
      </c>
      <c r="E88" s="32">
        <v>0</v>
      </c>
      <c r="F88" s="76">
        <v>0</v>
      </c>
      <c r="G88" s="76">
        <v>0</v>
      </c>
      <c r="H88" s="77"/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34">
        <v>0</v>
      </c>
    </row>
    <row r="89" spans="2:19" ht="23.25" customHeight="1">
      <c r="B89" s="81" t="s">
        <v>46</v>
      </c>
      <c r="C89" s="32">
        <v>0</v>
      </c>
      <c r="D89" s="76">
        <v>0</v>
      </c>
      <c r="E89" s="32">
        <v>0</v>
      </c>
      <c r="F89" s="76">
        <v>0</v>
      </c>
      <c r="G89" s="76">
        <v>0</v>
      </c>
      <c r="H89" s="77"/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34">
        <v>0</v>
      </c>
    </row>
    <row r="90" spans="2:19" ht="23.25" customHeight="1">
      <c r="B90" s="53" t="s">
        <v>19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61"/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60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</row>
    <row r="91" spans="2:19" ht="23.25" customHeight="1">
      <c r="B91" s="28" t="s">
        <v>33</v>
      </c>
      <c r="C91" s="46"/>
      <c r="D91" s="46"/>
      <c r="E91" s="29"/>
      <c r="F91" s="29"/>
      <c r="G91" s="29"/>
      <c r="H91" s="30"/>
      <c r="I91" s="29"/>
      <c r="J91" s="29"/>
      <c r="K91" s="29"/>
      <c r="L91" s="29"/>
      <c r="M91" s="29"/>
      <c r="N91" s="30"/>
      <c r="O91" s="29"/>
      <c r="P91" s="29"/>
      <c r="Q91" s="29"/>
      <c r="R91" s="29"/>
      <c r="S91" s="29"/>
    </row>
    <row r="92" spans="2:19" s="8" customFormat="1" ht="23.25" customHeight="1">
      <c r="B92" s="31" t="s">
        <v>16</v>
      </c>
      <c r="C92" s="31">
        <v>0</v>
      </c>
      <c r="D92" s="31"/>
      <c r="E92" s="31"/>
      <c r="F92" s="31">
        <v>0</v>
      </c>
      <c r="G92" s="31"/>
      <c r="H92" s="62"/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62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</row>
    <row r="93" spans="2:19" s="9" customFormat="1" ht="23.25" customHeight="1">
      <c r="B93" s="63" t="s">
        <v>21</v>
      </c>
      <c r="C93" s="64" t="s">
        <v>22</v>
      </c>
      <c r="D93" s="65">
        <v>0</v>
      </c>
      <c r="E93" s="65">
        <v>0</v>
      </c>
      <c r="F93" s="65">
        <v>0</v>
      </c>
      <c r="G93" s="65">
        <v>0</v>
      </c>
      <c r="H93" s="66"/>
      <c r="I93" s="64" t="s">
        <v>22</v>
      </c>
      <c r="J93" s="65">
        <v>0</v>
      </c>
      <c r="K93" s="65">
        <v>0</v>
      </c>
      <c r="L93" s="65">
        <v>0</v>
      </c>
      <c r="M93" s="65">
        <v>0</v>
      </c>
      <c r="N93" s="67">
        <v>0</v>
      </c>
      <c r="O93" s="68" t="s">
        <v>22</v>
      </c>
      <c r="P93" s="65">
        <v>0</v>
      </c>
      <c r="Q93" s="65">
        <v>0</v>
      </c>
      <c r="R93" s="65">
        <v>0</v>
      </c>
      <c r="S93" s="65">
        <v>0</v>
      </c>
    </row>
    <row r="94" spans="2:19" s="9" customFormat="1" ht="32.25" customHeight="1">
      <c r="B94" s="53" t="s">
        <v>23</v>
      </c>
      <c r="C94" s="54" t="s">
        <v>18</v>
      </c>
      <c r="D94" s="92">
        <v>0</v>
      </c>
      <c r="E94" s="92">
        <v>0</v>
      </c>
      <c r="F94" s="92">
        <v>0</v>
      </c>
      <c r="G94" s="92">
        <v>0</v>
      </c>
      <c r="H94" s="55"/>
      <c r="I94" s="54" t="s">
        <v>18</v>
      </c>
      <c r="J94" s="92">
        <v>0</v>
      </c>
      <c r="K94" s="92">
        <v>0</v>
      </c>
      <c r="L94" s="92">
        <v>0</v>
      </c>
      <c r="M94" s="92">
        <v>0</v>
      </c>
      <c r="N94" s="54">
        <v>0</v>
      </c>
      <c r="O94" s="54" t="s">
        <v>18</v>
      </c>
      <c r="P94" s="92">
        <v>0</v>
      </c>
      <c r="Q94" s="92">
        <v>0</v>
      </c>
      <c r="R94" s="92">
        <v>0</v>
      </c>
      <c r="S94" s="92">
        <v>0</v>
      </c>
    </row>
    <row r="95" spans="2:19" ht="27" customHeight="1">
      <c r="B95" s="28" t="s">
        <v>34</v>
      </c>
      <c r="C95" s="29"/>
      <c r="D95" s="29"/>
      <c r="E95" s="29"/>
      <c r="F95" s="29"/>
      <c r="G95" s="29"/>
      <c r="H95" s="30"/>
      <c r="I95" s="29"/>
      <c r="J95" s="29"/>
      <c r="K95" s="29"/>
      <c r="L95" s="29"/>
      <c r="M95" s="29"/>
      <c r="N95" s="30"/>
      <c r="O95" s="29"/>
      <c r="P95" s="29"/>
      <c r="Q95" s="29"/>
      <c r="R95" s="29"/>
      <c r="S95" s="29"/>
    </row>
    <row r="96" spans="2:19" s="7" customFormat="1" ht="27" customHeight="1">
      <c r="B96" s="31" t="s">
        <v>16</v>
      </c>
      <c r="C96" s="32">
        <f>C75+C92</f>
        <v>47000000</v>
      </c>
      <c r="D96" s="32"/>
      <c r="E96" s="32"/>
      <c r="F96" s="32"/>
      <c r="G96" s="32">
        <v>0</v>
      </c>
      <c r="H96" s="43"/>
      <c r="I96" s="32"/>
      <c r="J96" s="32">
        <v>0</v>
      </c>
      <c r="K96" s="32">
        <v>0</v>
      </c>
      <c r="L96" s="32">
        <v>0</v>
      </c>
      <c r="M96" s="32">
        <v>0</v>
      </c>
      <c r="N96" s="43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</row>
    <row r="97" spans="2:19" s="7" customFormat="1" ht="27" customHeight="1">
      <c r="B97" s="36" t="s">
        <v>35</v>
      </c>
      <c r="C97" s="32">
        <f>C96</f>
        <v>47000000</v>
      </c>
      <c r="D97" s="34">
        <f>D76</f>
        <v>0</v>
      </c>
      <c r="E97" s="34">
        <f>E76</f>
        <v>0</v>
      </c>
      <c r="F97" s="32">
        <f>C97+D97-E97</f>
        <v>47000000</v>
      </c>
      <c r="G97" s="34">
        <f aca="true" t="shared" si="3" ref="G97:S97">G93</f>
        <v>0</v>
      </c>
      <c r="H97" s="78"/>
      <c r="I97" s="34"/>
      <c r="J97" s="34">
        <f>J38</f>
        <v>0</v>
      </c>
      <c r="K97" s="34">
        <f>K38</f>
        <v>0</v>
      </c>
      <c r="L97" s="34">
        <f t="shared" si="3"/>
        <v>0</v>
      </c>
      <c r="M97" s="34">
        <f t="shared" si="3"/>
        <v>0</v>
      </c>
      <c r="N97" s="34">
        <f t="shared" si="3"/>
        <v>0</v>
      </c>
      <c r="O97" s="34" t="str">
        <f t="shared" si="3"/>
        <v>Х</v>
      </c>
      <c r="P97" s="34">
        <f t="shared" si="3"/>
        <v>0</v>
      </c>
      <c r="Q97" s="34">
        <f t="shared" si="3"/>
        <v>0</v>
      </c>
      <c r="R97" s="34">
        <f t="shared" si="3"/>
        <v>0</v>
      </c>
      <c r="S97" s="34">
        <f t="shared" si="3"/>
        <v>0</v>
      </c>
    </row>
    <row r="98" spans="2:19" s="7" customFormat="1" ht="27" customHeight="1">
      <c r="B98" s="36" t="s">
        <v>45</v>
      </c>
      <c r="C98" s="32">
        <v>47000000</v>
      </c>
      <c r="D98" s="34">
        <v>4000000</v>
      </c>
      <c r="E98" s="34">
        <v>0</v>
      </c>
      <c r="F98" s="32">
        <f>C98+D98-E98</f>
        <v>51000000</v>
      </c>
      <c r="G98" s="34">
        <v>0</v>
      </c>
      <c r="H98" s="78"/>
      <c r="I98" s="34"/>
      <c r="J98" s="34">
        <v>394477.13</v>
      </c>
      <c r="K98" s="34">
        <v>394477.13</v>
      </c>
      <c r="L98" s="34">
        <v>0</v>
      </c>
      <c r="M98" s="34">
        <v>0</v>
      </c>
      <c r="N98" s="34">
        <v>0</v>
      </c>
      <c r="O98" s="34" t="s">
        <v>18</v>
      </c>
      <c r="P98" s="34">
        <v>0</v>
      </c>
      <c r="Q98" s="34">
        <v>0</v>
      </c>
      <c r="R98" s="34">
        <v>0</v>
      </c>
      <c r="S98" s="34">
        <v>0</v>
      </c>
    </row>
    <row r="99" spans="2:19" s="7" customFormat="1" ht="27" customHeight="1">
      <c r="B99" s="36" t="s">
        <v>46</v>
      </c>
      <c r="C99" s="32">
        <v>51000000</v>
      </c>
      <c r="D99" s="34">
        <v>0</v>
      </c>
      <c r="E99" s="34">
        <v>0</v>
      </c>
      <c r="F99" s="32">
        <v>51000000</v>
      </c>
      <c r="G99" s="34">
        <v>0</v>
      </c>
      <c r="H99" s="78"/>
      <c r="I99" s="34">
        <v>0</v>
      </c>
      <c r="J99" s="34">
        <v>358077.26</v>
      </c>
      <c r="K99" s="34">
        <v>358077.26</v>
      </c>
      <c r="L99" s="34">
        <v>0</v>
      </c>
      <c r="M99" s="34">
        <v>0</v>
      </c>
      <c r="N99" s="34">
        <v>0</v>
      </c>
      <c r="O99" s="34" t="s">
        <v>18</v>
      </c>
      <c r="P99" s="34">
        <v>0</v>
      </c>
      <c r="Q99" s="34">
        <v>0</v>
      </c>
      <c r="R99" s="34">
        <v>0</v>
      </c>
      <c r="S99" s="34">
        <v>0</v>
      </c>
    </row>
    <row r="100" spans="2:19" s="7" customFormat="1" ht="27" customHeight="1">
      <c r="B100" s="36" t="s">
        <v>48</v>
      </c>
      <c r="C100" s="32">
        <v>51000000</v>
      </c>
      <c r="D100" s="34">
        <v>21000000</v>
      </c>
      <c r="E100" s="34">
        <v>20000000</v>
      </c>
      <c r="F100" s="32">
        <v>52000000</v>
      </c>
      <c r="G100" s="34">
        <v>0</v>
      </c>
      <c r="H100" s="78"/>
      <c r="I100" s="34">
        <v>0</v>
      </c>
      <c r="J100" s="34">
        <v>460351.1</v>
      </c>
      <c r="K100" s="34">
        <v>460351.1</v>
      </c>
      <c r="L100" s="34">
        <v>0</v>
      </c>
      <c r="M100" s="34">
        <v>0</v>
      </c>
      <c r="N100" s="34">
        <v>0</v>
      </c>
      <c r="O100" s="34" t="s">
        <v>18</v>
      </c>
      <c r="P100" s="34">
        <v>0</v>
      </c>
      <c r="Q100" s="34">
        <v>0</v>
      </c>
      <c r="R100" s="34">
        <v>0</v>
      </c>
      <c r="S100" s="34">
        <v>0</v>
      </c>
    </row>
    <row r="101" spans="2:19" s="7" customFormat="1" ht="27" customHeight="1">
      <c r="B101" s="36" t="s">
        <v>49</v>
      </c>
      <c r="C101" s="32">
        <v>52000000</v>
      </c>
      <c r="D101" s="34">
        <v>2000000</v>
      </c>
      <c r="E101" s="34">
        <v>0</v>
      </c>
      <c r="F101" s="32">
        <v>54000000</v>
      </c>
      <c r="G101" s="34">
        <v>0</v>
      </c>
      <c r="H101" s="78"/>
      <c r="I101" s="34">
        <v>0</v>
      </c>
      <c r="J101" s="34">
        <v>379146.58</v>
      </c>
      <c r="K101" s="34">
        <v>379146.58</v>
      </c>
      <c r="L101" s="34">
        <v>0</v>
      </c>
      <c r="M101" s="34">
        <v>0</v>
      </c>
      <c r="N101" s="34">
        <v>0</v>
      </c>
      <c r="O101" s="34" t="s">
        <v>18</v>
      </c>
      <c r="P101" s="34">
        <v>0</v>
      </c>
      <c r="Q101" s="34">
        <v>0</v>
      </c>
      <c r="R101" s="34">
        <v>0</v>
      </c>
      <c r="S101" s="34">
        <v>0</v>
      </c>
    </row>
    <row r="102" spans="2:19" s="7" customFormat="1" ht="27" customHeight="1">
      <c r="B102" s="36" t="s">
        <v>51</v>
      </c>
      <c r="C102" s="32">
        <v>54000000</v>
      </c>
      <c r="D102" s="34">
        <v>0</v>
      </c>
      <c r="E102" s="34">
        <v>0</v>
      </c>
      <c r="F102" s="32">
        <v>54000000</v>
      </c>
      <c r="G102" s="34">
        <v>0</v>
      </c>
      <c r="H102" s="78"/>
      <c r="I102" s="34">
        <v>0</v>
      </c>
      <c r="J102" s="34">
        <v>397673.84</v>
      </c>
      <c r="K102" s="34">
        <v>397673.84</v>
      </c>
      <c r="L102" s="34">
        <v>0</v>
      </c>
      <c r="M102" s="34">
        <v>0</v>
      </c>
      <c r="N102" s="34">
        <v>0</v>
      </c>
      <c r="O102" s="34" t="s">
        <v>18</v>
      </c>
      <c r="P102" s="34">
        <v>0</v>
      </c>
      <c r="Q102" s="34">
        <v>0</v>
      </c>
      <c r="R102" s="34">
        <v>0</v>
      </c>
      <c r="S102" s="34">
        <v>0</v>
      </c>
    </row>
    <row r="103" spans="2:19" s="7" customFormat="1" ht="27" customHeight="1">
      <c r="B103" s="44" t="s">
        <v>21</v>
      </c>
      <c r="C103" s="32" t="s">
        <v>18</v>
      </c>
      <c r="D103" s="32">
        <v>27000000</v>
      </c>
      <c r="E103" s="32">
        <f>E82</f>
        <v>20000000</v>
      </c>
      <c r="F103" s="32">
        <f>F82</f>
        <v>54000000</v>
      </c>
      <c r="G103" s="32">
        <f>G97</f>
        <v>0</v>
      </c>
      <c r="H103" s="32"/>
      <c r="I103" s="32">
        <f>I97</f>
        <v>0</v>
      </c>
      <c r="J103" s="79">
        <f>J47</f>
        <v>1989725.9100000001</v>
      </c>
      <c r="K103" s="79">
        <f>K47</f>
        <v>1989725.9100000001</v>
      </c>
      <c r="L103" s="32">
        <f aca="true" t="shared" si="4" ref="L103:S103">L97</f>
        <v>0</v>
      </c>
      <c r="M103" s="32">
        <f t="shared" si="4"/>
        <v>0</v>
      </c>
      <c r="N103" s="32">
        <f t="shared" si="4"/>
        <v>0</v>
      </c>
      <c r="O103" s="32" t="str">
        <f t="shared" si="4"/>
        <v>Х</v>
      </c>
      <c r="P103" s="32">
        <f t="shared" si="4"/>
        <v>0</v>
      </c>
      <c r="Q103" s="32">
        <f t="shared" si="4"/>
        <v>0</v>
      </c>
      <c r="R103" s="32">
        <f t="shared" si="4"/>
        <v>0</v>
      </c>
      <c r="S103" s="32">
        <f t="shared" si="4"/>
        <v>0</v>
      </c>
    </row>
    <row r="104" spans="2:19" s="10" customFormat="1" ht="30" customHeight="1">
      <c r="B104" s="53" t="s">
        <v>23</v>
      </c>
      <c r="C104" s="54" t="s">
        <v>18</v>
      </c>
      <c r="D104" s="54">
        <v>0</v>
      </c>
      <c r="E104" s="54">
        <v>0</v>
      </c>
      <c r="F104" s="54">
        <v>0</v>
      </c>
      <c r="G104" s="54">
        <v>0</v>
      </c>
      <c r="H104" s="55"/>
      <c r="I104" s="54" t="s">
        <v>18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 t="s">
        <v>18</v>
      </c>
      <c r="P104" s="54">
        <v>0</v>
      </c>
      <c r="Q104" s="54">
        <v>0</v>
      </c>
      <c r="R104" s="54">
        <v>0</v>
      </c>
      <c r="S104" s="54">
        <v>0</v>
      </c>
    </row>
    <row r="105" spans="2:19" s="10" customFormat="1" ht="23.25" customHeight="1">
      <c r="B105" s="69"/>
      <c r="C105" s="70"/>
      <c r="D105" s="70"/>
      <c r="E105" s="70"/>
      <c r="F105" s="71"/>
      <c r="G105" s="70"/>
      <c r="H105" s="70"/>
      <c r="I105" s="70"/>
      <c r="J105" s="70"/>
      <c r="K105" s="70"/>
      <c r="L105" s="70"/>
      <c r="M105" s="70"/>
      <c r="N105" s="72"/>
      <c r="O105" s="70"/>
      <c r="P105" s="70"/>
      <c r="Q105" s="70"/>
      <c r="R105" s="70"/>
      <c r="S105" s="70"/>
    </row>
    <row r="106" spans="2:19" s="9" customFormat="1" ht="13.5" customHeight="1">
      <c r="B106" s="69" t="s">
        <v>40</v>
      </c>
      <c r="C106" s="73"/>
      <c r="D106" s="107" t="s">
        <v>41</v>
      </c>
      <c r="E106" s="107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4"/>
    </row>
    <row r="107" spans="2:19" s="9" customFormat="1" ht="18" customHeight="1">
      <c r="B107" s="109"/>
      <c r="C107" s="109"/>
      <c r="D107" s="109"/>
      <c r="E107" s="109"/>
      <c r="F107" s="109"/>
      <c r="G107" s="109"/>
      <c r="H107" s="109"/>
      <c r="I107" s="109"/>
      <c r="J107" s="74"/>
      <c r="K107" s="74"/>
      <c r="L107" s="74"/>
      <c r="M107" s="74"/>
      <c r="N107" s="75"/>
      <c r="O107" s="74"/>
      <c r="P107" s="74"/>
      <c r="Q107" s="74"/>
      <c r="R107" s="74"/>
      <c r="S107" s="74"/>
    </row>
    <row r="108" spans="2:19" s="4" customFormat="1" ht="45.75" customHeight="1">
      <c r="B108" s="108" t="s">
        <v>37</v>
      </c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</row>
    <row r="109" spans="8:14" s="4" customFormat="1" ht="23.25" customHeight="1">
      <c r="H109" s="2"/>
      <c r="N109" s="1"/>
    </row>
    <row r="110" spans="8:14" s="4" customFormat="1" ht="23.25" customHeight="1">
      <c r="H110" s="2"/>
      <c r="N110" s="1"/>
    </row>
    <row r="111" spans="8:14" s="4" customFormat="1" ht="23.25" customHeight="1">
      <c r="H111" s="2"/>
      <c r="N111" s="1"/>
    </row>
    <row r="112" spans="8:14" s="4" customFormat="1" ht="23.25" customHeight="1">
      <c r="H112" s="2"/>
      <c r="N112" s="1"/>
    </row>
    <row r="113" ht="23.25" customHeight="1"/>
    <row r="114" ht="23.25" customHeight="1"/>
    <row r="115" ht="23.25" customHeight="1"/>
    <row r="116" ht="409.5" customHeight="1" hidden="1"/>
    <row r="117" ht="11.25" customHeight="1"/>
    <row r="118" ht="12.75" customHeight="1"/>
    <row r="119" spans="2:19" ht="12.75" customHeight="1">
      <c r="B119" s="11"/>
      <c r="C119" s="11"/>
      <c r="D119" s="11"/>
      <c r="E119" s="11"/>
      <c r="F119" s="11"/>
      <c r="G119" s="11"/>
      <c r="H119" s="12"/>
      <c r="I119" s="11"/>
      <c r="J119" s="11"/>
      <c r="K119" s="11"/>
      <c r="L119" s="11"/>
      <c r="M119" s="11"/>
      <c r="N119" s="13"/>
      <c r="O119" s="11"/>
      <c r="P119" s="11"/>
      <c r="Q119" s="11"/>
      <c r="R119" s="11"/>
      <c r="S119" s="11"/>
    </row>
    <row r="120" spans="2:19" ht="12.75" customHeight="1">
      <c r="B120" s="11"/>
      <c r="C120" s="12"/>
      <c r="D120" s="11"/>
      <c r="E120" s="11"/>
      <c r="F120" s="11"/>
      <c r="G120" s="11"/>
      <c r="H120" s="12"/>
      <c r="I120" s="11"/>
      <c r="J120" s="11"/>
      <c r="K120" s="11"/>
      <c r="L120" s="11"/>
      <c r="M120" s="11"/>
      <c r="N120" s="13"/>
      <c r="O120" s="11"/>
      <c r="P120" s="11"/>
      <c r="Q120" s="11"/>
      <c r="R120" s="11"/>
      <c r="S120" s="11"/>
    </row>
  </sheetData>
  <sheetProtection/>
  <mergeCells count="12">
    <mergeCell ref="H1:M1"/>
    <mergeCell ref="H4:M4"/>
    <mergeCell ref="J3:K3"/>
    <mergeCell ref="H2:M2"/>
    <mergeCell ref="D106:E106"/>
    <mergeCell ref="B108:S108"/>
    <mergeCell ref="B107:I107"/>
    <mergeCell ref="B15:E15"/>
    <mergeCell ref="B26:E26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horizontalDpi="600" verticalDpi="600" orientation="landscape" paperSize="9" scale="56" r:id="rId1"/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2014-06-02T07:43:35Z</cp:lastPrinted>
  <dcterms:created xsi:type="dcterms:W3CDTF">2010-10-04T10:20:09Z</dcterms:created>
  <dcterms:modified xsi:type="dcterms:W3CDTF">2014-06-20T06:36:41Z</dcterms:modified>
  <cp:category/>
  <cp:version/>
  <cp:contentType/>
  <cp:contentStatus/>
</cp:coreProperties>
</file>