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45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книга_1'!$B$1:$S$103</definedName>
  </definedNames>
  <calcPr fullCalcOnLoad="1"/>
</workbook>
</file>

<file path=xl/sharedStrings.xml><?xml version="1.0" encoding="utf-8"?>
<sst xmlns="http://schemas.openxmlformats.org/spreadsheetml/2006/main" count="182" uniqueCount="54">
  <si>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</si>
  <si>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</si>
  <si>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</si>
  <si>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</si>
  <si>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</si>
  <si>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</si>
  <si>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</si>
  <si>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</si>
  <si>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</si>
  <si>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</si>
  <si>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</si>
  <si>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</si>
  <si>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</si>
  <si>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</si>
  <si>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</si>
  <si>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</si>
  <si>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</si>
  <si>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</si>
  <si>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</si>
  <si>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</si>
  <si>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</si>
  <si>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</si>
  <si>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</si>
  <si>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</si>
  <si>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</si>
  <si>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</si>
  <si>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</si>
  <si>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</si>
  <si>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</si>
  <si>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</si>
  <si>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</si>
  <si>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</si>
  <si>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</si>
  <si>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</si>
  <si>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</si>
  <si>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Руководитель</t>
  </si>
  <si>
    <t>С.В.Ставицкая</t>
  </si>
  <si>
    <t xml:space="preserve">Итого </t>
  </si>
  <si>
    <t>январь</t>
  </si>
  <si>
    <t>Итого</t>
  </si>
  <si>
    <t xml:space="preserve">Договор № М-2 от 04.10.2011   кредитор: ОАО Банк "Северный морской путь" Дата погашения: 02.10.2013г.  Без обеспечения </t>
  </si>
  <si>
    <t xml:space="preserve">Договор №57/2012 от 24.09.2012   кредитор: ОАО Банк "Северный морской путь" Дата погашения: 23.09.2013г.  Без обеспечения </t>
  </si>
  <si>
    <t>Январь</t>
  </si>
  <si>
    <t>04.02.2013</t>
  </si>
  <si>
    <t>08.02.2013</t>
  </si>
  <si>
    <t>февраль</t>
  </si>
  <si>
    <t>март</t>
  </si>
  <si>
    <t>06.03.2013</t>
  </si>
  <si>
    <t>апрель</t>
  </si>
  <si>
    <t>исполнитель  тел. (48532) 2-05-50</t>
  </si>
  <si>
    <t>08.04.2013</t>
  </si>
  <si>
    <t>на 01.06.2013г</t>
  </si>
  <si>
    <t>08.05.2013</t>
  </si>
  <si>
    <t>май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</si>
</sst>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NumberFormat="1" applyFont="1" applyFill="1" applyBorder="1" applyAlignment="1" applyProtection="1">
      <alignment horizontal="center"/>
      <protection hidden="1"/>
    </xf>
    <xf numFmtId="1" fontId="8" fillId="0" borderId="1" xfId="0" applyNumberFormat="1" applyFont="1" applyFill="1" applyBorder="1" applyAlignment="1" applyProtection="1">
      <alignment horizontal="centerContinuous"/>
      <protection hidden="1"/>
    </xf>
    <xf numFmtId="0" fontId="8" fillId="0" borderId="1" xfId="0" applyNumberFormat="1" applyFont="1" applyFill="1" applyBorder="1" applyAlignment="1" applyProtection="1">
      <alignment horizontal="centerContinuous"/>
      <protection hidden="1"/>
    </xf>
    <xf numFmtId="0" fontId="8" fillId="0" borderId="1" xfId="0" applyNumberFormat="1" applyFont="1" applyFill="1" applyBorder="1" applyAlignment="1" applyProtection="1">
      <alignment horizontal="center" wrapText="1"/>
      <protection hidden="1"/>
    </xf>
    <xf numFmtId="1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" xfId="0" applyNumberFormat="1" applyFont="1" applyFill="1" applyBorder="1" applyAlignment="1" applyProtection="1">
      <alignment horizontal="center"/>
      <protection hidden="1"/>
    </xf>
    <xf numFmtId="1" fontId="8" fillId="0" borderId="1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2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" xfId="0" applyNumberFormat="1" applyFont="1" applyFill="1" applyBorder="1" applyAlignment="1" applyProtection="1">
      <alignment wrapText="1"/>
      <protection hidden="1"/>
    </xf>
    <xf numFmtId="4" fontId="8" fillId="0" borderId="1" xfId="0" applyNumberFormat="1" applyFont="1" applyFill="1" applyBorder="1" applyAlignment="1" applyProtection="1">
      <alignment horizontal="right" wrapText="1"/>
      <protection hidden="1"/>
    </xf>
    <xf numFmtId="4" fontId="8" fillId="0" borderId="1" xfId="0" applyNumberFormat="1" applyFont="1" applyFill="1" applyBorder="1" applyAlignment="1" applyProtection="1">
      <alignment horizontal="right"/>
      <protection hidden="1"/>
    </xf>
    <xf numFmtId="4" fontId="7" fillId="0" borderId="1" xfId="0" applyNumberFormat="1" applyFont="1" applyFill="1" applyBorder="1" applyAlignment="1" applyProtection="1">
      <alignment horizontal="right" wrapText="1"/>
      <protection hidden="1"/>
    </xf>
    <xf numFmtId="9" fontId="7" fillId="0" borderId="1" xfId="0" applyNumberFormat="1" applyFont="1" applyFill="1" applyBorder="1" applyAlignment="1" applyProtection="1">
      <alignment horizontal="right" wrapText="1"/>
      <protection hidden="1"/>
    </xf>
    <xf numFmtId="14" fontId="7" fillId="0" borderId="1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" xfId="0" applyNumberFormat="1" applyFont="1" applyFill="1" applyBorder="1" applyAlignment="1" applyProtection="1">
      <alignment horizontal="right" wrapText="1"/>
      <protection hidden="1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1" fontId="7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horizontal="right"/>
    </xf>
    <xf numFmtId="1" fontId="8" fillId="0" borderId="1" xfId="0" applyNumberFormat="1" applyFont="1" applyFill="1" applyBorder="1" applyAlignment="1" applyProtection="1">
      <alignment horizontal="right"/>
      <protection hidden="1"/>
    </xf>
    <xf numFmtId="1" fontId="8" fillId="0" borderId="1" xfId="0" applyNumberFormat="1" applyFont="1" applyFill="1" applyBorder="1" applyAlignment="1" applyProtection="1">
      <alignment horizontal="right" wrapText="1"/>
      <protection hidden="1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" xfId="0" applyNumberFormat="1" applyFont="1" applyFill="1" applyBorder="1" applyAlignment="1" applyProtection="1">
      <alignment horizontal="right" wrapText="1"/>
      <protection hidden="1"/>
    </xf>
    <xf numFmtId="2" fontId="8" fillId="0" borderId="1" xfId="0" applyNumberFormat="1" applyFont="1" applyFill="1" applyBorder="1" applyAlignment="1" applyProtection="1">
      <alignment horizontal="right"/>
      <protection hidden="1"/>
    </xf>
    <xf numFmtId="4" fontId="8" fillId="0" borderId="3" xfId="0" applyNumberFormat="1" applyFont="1" applyFill="1" applyBorder="1" applyAlignment="1" applyProtection="1">
      <alignment horizontal="right"/>
      <protection hidden="1"/>
    </xf>
    <xf numFmtId="4" fontId="7" fillId="0" borderId="4" xfId="0" applyNumberFormat="1" applyFont="1" applyFill="1" applyBorder="1" applyAlignment="1" applyProtection="1">
      <alignment horizontal="right" wrapText="1"/>
      <protection hidden="1"/>
    </xf>
    <xf numFmtId="4" fontId="7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 applyProtection="1">
      <alignment horizontal="left" vertical="center" wrapText="1"/>
      <protection hidden="1"/>
    </xf>
    <xf numFmtId="4" fontId="7" fillId="0" borderId="1" xfId="0" applyNumberFormat="1" applyFont="1" applyBorder="1" applyAlignment="1" applyProtection="1">
      <alignment horizontal="right" wrapText="1"/>
      <protection hidden="1"/>
    </xf>
    <xf numFmtId="9" fontId="7" fillId="0" borderId="1" xfId="0" applyNumberFormat="1" applyFont="1" applyBorder="1" applyAlignment="1" applyProtection="1">
      <alignment horizontal="right" wrapText="1"/>
      <protection hidden="1"/>
    </xf>
    <xf numFmtId="2" fontId="8" fillId="0" borderId="1" xfId="0" applyNumberFormat="1" applyFont="1" applyBorder="1" applyAlignment="1" applyProtection="1">
      <alignment wrapText="1"/>
      <protection hidden="1"/>
    </xf>
    <xf numFmtId="2" fontId="8" fillId="0" borderId="1" xfId="0" applyNumberFormat="1" applyFont="1" applyBorder="1" applyAlignment="1" applyProtection="1">
      <alignment horizontal="right" wrapText="1"/>
      <protection hidden="1"/>
    </xf>
    <xf numFmtId="1" fontId="8" fillId="0" borderId="1" xfId="0" applyNumberFormat="1" applyFont="1" applyBorder="1" applyAlignment="1" applyProtection="1">
      <alignment horizontal="right"/>
      <protection hidden="1"/>
    </xf>
    <xf numFmtId="2" fontId="8" fillId="0" borderId="1" xfId="0" applyNumberFormat="1" applyFont="1" applyBorder="1" applyAlignment="1" applyProtection="1">
      <alignment horizontal="right"/>
      <protection hidden="1"/>
    </xf>
    <xf numFmtId="1" fontId="8" fillId="0" borderId="1" xfId="0" applyNumberFormat="1" applyFont="1" applyBorder="1" applyAlignment="1" applyProtection="1">
      <alignment horizontal="right" wrapText="1"/>
      <protection hidden="1"/>
    </xf>
    <xf numFmtId="9" fontId="8" fillId="0" borderId="1" xfId="0" applyNumberFormat="1" applyFont="1" applyBorder="1" applyAlignment="1" applyProtection="1">
      <alignment horizontal="right" wrapText="1"/>
      <protection hidden="1"/>
    </xf>
    <xf numFmtId="1" fontId="8" fillId="0" borderId="1" xfId="0" applyNumberFormat="1" applyFont="1" applyFill="1" applyBorder="1" applyAlignment="1" applyProtection="1">
      <alignment wrapText="1"/>
      <protection hidden="1"/>
    </xf>
    <xf numFmtId="2" fontId="8" fillId="0" borderId="1" xfId="0" applyNumberFormat="1" applyFont="1" applyBorder="1" applyAlignment="1">
      <alignment/>
    </xf>
    <xf numFmtId="2" fontId="8" fillId="2" borderId="1" xfId="0" applyNumberFormat="1" applyFont="1" applyFill="1" applyBorder="1" applyAlignment="1" applyProtection="1">
      <alignment horizontal="right" wrapText="1"/>
      <protection hidden="1"/>
    </xf>
    <xf numFmtId="2" fontId="8" fillId="2" borderId="1" xfId="0" applyNumberFormat="1" applyFont="1" applyFill="1" applyBorder="1" applyAlignment="1" applyProtection="1">
      <alignment wrapText="1"/>
      <protection hidden="1"/>
    </xf>
    <xf numFmtId="9" fontId="8" fillId="0" borderId="1" xfId="0" applyNumberFormat="1" applyFont="1" applyFill="1" applyBorder="1" applyAlignment="1" applyProtection="1">
      <alignment wrapText="1"/>
      <protection hidden="1"/>
    </xf>
    <xf numFmtId="1" fontId="7" fillId="2" borderId="1" xfId="0" applyNumberFormat="1" applyFont="1" applyFill="1" applyBorder="1" applyAlignment="1" applyProtection="1">
      <alignment wrapText="1"/>
      <protection hidden="1"/>
    </xf>
    <xf numFmtId="2" fontId="8" fillId="2" borderId="1" xfId="0" applyNumberFormat="1" applyFont="1" applyFill="1" applyBorder="1" applyAlignment="1" applyProtection="1">
      <alignment horizontal="center" wrapText="1"/>
      <protection hidden="1"/>
    </xf>
    <xf numFmtId="2" fontId="8" fillId="0" borderId="0" xfId="0" applyNumberFormat="1" applyFont="1" applyBorder="1" applyAlignment="1">
      <alignment/>
    </xf>
    <xf numFmtId="4" fontId="8" fillId="2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2" borderId="0" xfId="0" applyNumberFormat="1" applyFont="1" applyFill="1" applyBorder="1" applyAlignment="1" applyProtection="1">
      <alignment horizontal="right" wrapText="1"/>
      <protection hidden="1"/>
    </xf>
    <xf numFmtId="2" fontId="8" fillId="2" borderId="0" xfId="0" applyNumberFormat="1" applyFont="1" applyFill="1" applyBorder="1" applyAlignment="1" applyProtection="1">
      <alignment vertical="center" wrapText="1"/>
      <protection hidden="1"/>
    </xf>
    <xf numFmtId="2" fontId="8" fillId="2" borderId="0" xfId="0" applyNumberFormat="1" applyFont="1" applyFill="1" applyBorder="1" applyAlignment="1" applyProtection="1">
      <alignment wrapText="1"/>
      <protection hidden="1"/>
    </xf>
    <xf numFmtId="1" fontId="8" fillId="2" borderId="0" xfId="0" applyNumberFormat="1" applyFont="1" applyFill="1" applyBorder="1" applyAlignment="1" applyProtection="1">
      <alignment wrapText="1"/>
      <protection hidden="1"/>
    </xf>
    <xf numFmtId="4" fontId="7" fillId="0" borderId="1" xfId="0" applyNumberFormat="1" applyFont="1" applyFill="1" applyBorder="1" applyAlignment="1" applyProtection="1">
      <alignment horizontal="right" wrapText="1"/>
      <protection hidden="1"/>
    </xf>
    <xf numFmtId="10" fontId="7" fillId="0" borderId="1" xfId="0" applyNumberFormat="1" applyFont="1" applyFill="1" applyBorder="1" applyAlignment="1" applyProtection="1">
      <alignment horizontal="right" wrapText="1"/>
      <protection hidden="1"/>
    </xf>
    <xf numFmtId="14" fontId="7" fillId="0" borderId="1" xfId="0" applyNumberFormat="1" applyFont="1" applyFill="1" applyBorder="1" applyAlignment="1" applyProtection="1">
      <alignment horizontal="left" wrapText="1"/>
      <protection hidden="1"/>
    </xf>
    <xf numFmtId="10" fontId="7" fillId="0" borderId="1" xfId="0" applyNumberFormat="1" applyFont="1" applyFill="1" applyBorder="1" applyAlignment="1" applyProtection="1">
      <alignment horizontal="right" wrapText="1"/>
      <protection hidden="1"/>
    </xf>
    <xf numFmtId="4" fontId="8" fillId="0" borderId="1" xfId="0" applyNumberFormat="1" applyFont="1" applyFill="1" applyBorder="1" applyAlignment="1" applyProtection="1">
      <alignment horizontal="right" wrapText="1"/>
      <protection hidden="1"/>
    </xf>
    <xf numFmtId="4" fontId="7" fillId="0" borderId="1" xfId="0" applyNumberFormat="1" applyFont="1" applyBorder="1" applyAlignment="1">
      <alignment horizontal="right"/>
    </xf>
    <xf numFmtId="2" fontId="7" fillId="0" borderId="1" xfId="0" applyNumberFormat="1" applyFont="1" applyFill="1" applyBorder="1" applyAlignment="1" applyProtection="1">
      <alignment wrapText="1"/>
      <protection hidden="1"/>
    </xf>
    <xf numFmtId="2" fontId="0" fillId="3" borderId="0" xfId="0" applyNumberFormat="1" applyFill="1" applyAlignment="1">
      <alignment/>
    </xf>
    <xf numFmtId="4" fontId="8" fillId="0" borderId="1" xfId="0" applyNumberFormat="1" applyFont="1" applyBorder="1" applyAlignment="1">
      <alignment horizontal="right"/>
    </xf>
    <xf numFmtId="10" fontId="8" fillId="0" borderId="1" xfId="0" applyNumberFormat="1" applyFont="1" applyFill="1" applyBorder="1" applyAlignment="1" applyProtection="1">
      <alignment horizontal="right" wrapText="1"/>
      <protection hidden="1"/>
    </xf>
    <xf numFmtId="49" fontId="7" fillId="0" borderId="1" xfId="0" applyNumberFormat="1" applyFont="1" applyFill="1" applyBorder="1" applyAlignment="1" applyProtection="1">
      <alignment wrapText="1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2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NumberFormat="1" applyFont="1" applyFill="1" applyBorder="1" applyAlignment="1" applyProtection="1">
      <alignment horizontal="left"/>
      <protection hidden="1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Alignment="1">
      <alignment horizontal="left" vertical="center"/>
    </xf>
    <xf numFmtId="2" fontId="8" fillId="0" borderId="0" xfId="0" applyNumberFormat="1" applyFont="1" applyBorder="1" applyAlignment="1">
      <alignment horizontal="left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0" applyNumberFormat="1" applyFont="1" applyFill="1" applyBorder="1" applyAlignment="1" applyProtection="1">
      <alignment horizontal="left"/>
      <protection hidden="1"/>
    </xf>
    <xf numFmtId="0" fontId="8" fillId="0" borderId="6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15"/>
  <sheetViews>
    <sheetView tabSelected="1" view="pageBreakPreview" zoomScaleNormal="75" zoomScaleSheetLayoutView="100" workbookViewId="0" topLeftCell="A1">
      <pane xSplit="2" ySplit="7" topLeftCell="I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W97" sqref="W97"/>
    </sheetView>
  </sheetViews>
  <sheetFormatPr defaultColWidth="9.140625" defaultRowHeight="12.75"/>
  <cols>
    <col min="1" max="1" width="9.140625" style="0" hidden="1" customWidth="1"/>
    <col min="2" max="2" width="22.28125" style="0" customWidth="1"/>
    <col min="3" max="4" width="18.8515625" style="0" customWidth="1"/>
    <col min="5" max="6" width="18.00390625" style="0" customWidth="1"/>
    <col min="7" max="7" width="11.5742187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7" t="s">
        <v>0</v>
      </c>
      <c r="I1" s="97"/>
      <c r="J1" s="97"/>
      <c r="K1" s="97"/>
      <c r="L1" s="97"/>
      <c r="M1" s="97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9" t="s">
        <v>1</v>
      </c>
      <c r="I2" s="99"/>
      <c r="J2" s="99"/>
      <c r="K2" s="99"/>
      <c r="L2" s="99"/>
      <c r="M2" s="99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7" t="s">
        <v>51</v>
      </c>
      <c r="K3" s="97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4" t="s">
        <v>2</v>
      </c>
      <c r="C4" s="93" t="s">
        <v>3</v>
      </c>
      <c r="D4" s="93"/>
      <c r="E4" s="93"/>
      <c r="F4" s="93"/>
      <c r="G4" s="93"/>
      <c r="H4" s="98" t="s">
        <v>4</v>
      </c>
      <c r="I4" s="98"/>
      <c r="J4" s="98"/>
      <c r="K4" s="98"/>
      <c r="L4" s="98"/>
      <c r="M4" s="98"/>
      <c r="N4" s="20"/>
      <c r="O4" s="21" t="s">
        <v>5</v>
      </c>
      <c r="P4" s="21"/>
      <c r="Q4" s="21"/>
      <c r="R4" s="21"/>
      <c r="S4" s="21"/>
    </row>
    <row r="5" spans="2:19" ht="45" customHeight="1">
      <c r="B5" s="94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5" t="s">
        <v>15</v>
      </c>
      <c r="C7" s="96"/>
      <c r="D7" s="96"/>
      <c r="E7" s="96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89" t="s">
        <v>15</v>
      </c>
      <c r="C8" s="90"/>
      <c r="D8" s="90"/>
      <c r="E8" s="90"/>
      <c r="F8" s="32">
        <v>0</v>
      </c>
      <c r="G8" s="32"/>
      <c r="H8" s="37"/>
      <c r="I8" s="32"/>
      <c r="J8" s="32"/>
      <c r="K8" s="32"/>
      <c r="L8" s="32"/>
      <c r="M8" s="32"/>
      <c r="N8" s="32"/>
      <c r="O8" s="32"/>
      <c r="P8" s="32"/>
      <c r="Q8" s="32"/>
      <c r="R8" s="34"/>
      <c r="S8" s="34"/>
    </row>
    <row r="9" spans="2:19" s="4" customFormat="1" ht="23.25" customHeight="1">
      <c r="B9" s="28" t="s">
        <v>40</v>
      </c>
      <c r="C9" s="29"/>
      <c r="D9" s="29"/>
      <c r="E9" s="29"/>
      <c r="F9" s="32"/>
      <c r="G9" s="32"/>
      <c r="H9" s="37"/>
      <c r="I9" s="32"/>
      <c r="J9" s="32"/>
      <c r="K9" s="32"/>
      <c r="L9" s="32"/>
      <c r="M9" s="32"/>
      <c r="N9" s="32"/>
      <c r="O9" s="32"/>
      <c r="P9" s="32"/>
      <c r="Q9" s="32"/>
      <c r="R9" s="34"/>
      <c r="S9" s="34"/>
    </row>
    <row r="10" spans="2:19" s="4" customFormat="1" ht="23.25" customHeight="1">
      <c r="B10" s="31" t="s">
        <v>16</v>
      </c>
      <c r="C10" s="32">
        <v>18000000</v>
      </c>
      <c r="D10" s="32" t="s">
        <v>17</v>
      </c>
      <c r="E10" s="32"/>
      <c r="F10" s="32"/>
      <c r="G10" s="32"/>
      <c r="H10" s="37"/>
      <c r="I10" s="32"/>
      <c r="J10" s="32"/>
      <c r="K10" s="32"/>
      <c r="L10" s="32"/>
      <c r="M10" s="32"/>
      <c r="N10" s="32"/>
      <c r="O10" s="32"/>
      <c r="P10" s="32"/>
      <c r="Q10" s="32"/>
      <c r="R10" s="34"/>
      <c r="S10" s="34"/>
    </row>
    <row r="11" spans="2:19" s="4" customFormat="1" ht="23.25" customHeight="1">
      <c r="B11" s="78">
        <v>41303</v>
      </c>
      <c r="C11" s="76">
        <v>18000000</v>
      </c>
      <c r="D11" s="76">
        <v>0</v>
      </c>
      <c r="E11" s="76">
        <v>2000000</v>
      </c>
      <c r="F11" s="76">
        <f aca="true" t="shared" si="0" ref="F11:F17">C11+D11-E11</f>
        <v>16000000</v>
      </c>
      <c r="G11" s="76"/>
      <c r="H11" s="77">
        <v>0.0993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34">
        <v>0</v>
      </c>
      <c r="S11" s="34">
        <v>0</v>
      </c>
    </row>
    <row r="12" spans="2:19" s="4" customFormat="1" ht="23.25" customHeight="1">
      <c r="B12" s="78">
        <v>41313</v>
      </c>
      <c r="C12" s="76">
        <f aca="true" t="shared" si="1" ref="C12:C17">F11</f>
        <v>16000000</v>
      </c>
      <c r="D12" s="76">
        <v>0</v>
      </c>
      <c r="E12" s="76">
        <v>0</v>
      </c>
      <c r="F12" s="76">
        <f t="shared" si="0"/>
        <v>16000000</v>
      </c>
      <c r="G12" s="76"/>
      <c r="H12" s="77">
        <v>0.0993</v>
      </c>
      <c r="I12" s="76">
        <v>0</v>
      </c>
      <c r="J12" s="76">
        <v>150718.35</v>
      </c>
      <c r="K12" s="76">
        <v>150718.35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34">
        <v>0</v>
      </c>
      <c r="S12" s="34">
        <v>0</v>
      </c>
    </row>
    <row r="13" spans="2:19" s="4" customFormat="1" ht="23.25" customHeight="1">
      <c r="B13" s="78">
        <v>41317</v>
      </c>
      <c r="C13" s="76">
        <f t="shared" si="1"/>
        <v>16000000</v>
      </c>
      <c r="D13" s="76">
        <v>0</v>
      </c>
      <c r="E13" s="76">
        <v>4000000</v>
      </c>
      <c r="F13" s="76">
        <f t="shared" si="0"/>
        <v>12000000</v>
      </c>
      <c r="G13" s="76"/>
      <c r="H13" s="77">
        <v>0.0993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34">
        <v>0</v>
      </c>
      <c r="S13" s="34">
        <v>0</v>
      </c>
    </row>
    <row r="14" spans="2:19" s="4" customFormat="1" ht="23.25" customHeight="1">
      <c r="B14" s="78">
        <v>41319</v>
      </c>
      <c r="C14" s="76">
        <f t="shared" si="1"/>
        <v>12000000</v>
      </c>
      <c r="D14" s="76">
        <v>3000000</v>
      </c>
      <c r="E14" s="76">
        <v>2000000</v>
      </c>
      <c r="F14" s="76">
        <f t="shared" si="0"/>
        <v>13000000</v>
      </c>
      <c r="G14" s="76"/>
      <c r="H14" s="77">
        <v>0.0993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34">
        <v>0</v>
      </c>
      <c r="S14" s="34">
        <v>0</v>
      </c>
    </row>
    <row r="15" spans="2:19" s="4" customFormat="1" ht="23.25" customHeight="1">
      <c r="B15" s="78">
        <v>41339</v>
      </c>
      <c r="C15" s="76">
        <f t="shared" si="1"/>
        <v>13000000</v>
      </c>
      <c r="D15" s="76">
        <v>0</v>
      </c>
      <c r="E15" s="76">
        <v>0</v>
      </c>
      <c r="F15" s="76">
        <f t="shared" si="0"/>
        <v>13000000</v>
      </c>
      <c r="G15" s="76"/>
      <c r="H15" s="77">
        <v>0.0993</v>
      </c>
      <c r="I15" s="76">
        <v>0</v>
      </c>
      <c r="J15" s="76">
        <v>107189.59</v>
      </c>
      <c r="K15" s="76">
        <v>107189.59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34">
        <v>0</v>
      </c>
      <c r="S15" s="34">
        <v>0</v>
      </c>
    </row>
    <row r="16" spans="2:19" s="4" customFormat="1" ht="23.25" customHeight="1">
      <c r="B16" s="78">
        <v>41365</v>
      </c>
      <c r="C16" s="76">
        <f t="shared" si="1"/>
        <v>13000000</v>
      </c>
      <c r="D16" s="76">
        <v>2000000</v>
      </c>
      <c r="E16" s="76">
        <v>0</v>
      </c>
      <c r="F16" s="76">
        <f t="shared" si="0"/>
        <v>15000000</v>
      </c>
      <c r="G16" s="76"/>
      <c r="H16" s="77">
        <v>0.0993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34">
        <v>0</v>
      </c>
      <c r="S16" s="34">
        <v>0</v>
      </c>
    </row>
    <row r="17" spans="2:19" s="4" customFormat="1" ht="23.25" customHeight="1">
      <c r="B17" s="78">
        <v>41372</v>
      </c>
      <c r="C17" s="76">
        <f t="shared" si="1"/>
        <v>15000000</v>
      </c>
      <c r="D17" s="76">
        <v>0</v>
      </c>
      <c r="E17" s="76">
        <v>0</v>
      </c>
      <c r="F17" s="76">
        <f t="shared" si="0"/>
        <v>15000000</v>
      </c>
      <c r="G17" s="76"/>
      <c r="H17" s="77">
        <v>0.0993</v>
      </c>
      <c r="I17" s="76">
        <v>0</v>
      </c>
      <c r="J17" s="76">
        <v>109638.09</v>
      </c>
      <c r="K17" s="76">
        <v>109638.09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34">
        <v>0</v>
      </c>
      <c r="S17" s="34">
        <v>0</v>
      </c>
    </row>
    <row r="18" spans="2:19" s="4" customFormat="1" ht="23.25" customHeight="1">
      <c r="B18" s="78">
        <v>41402</v>
      </c>
      <c r="C18" s="76">
        <v>15000000</v>
      </c>
      <c r="D18" s="76">
        <v>0</v>
      </c>
      <c r="E18" s="76">
        <v>0</v>
      </c>
      <c r="F18" s="76">
        <v>15000000</v>
      </c>
      <c r="G18" s="76"/>
      <c r="H18" s="77">
        <v>0.0993</v>
      </c>
      <c r="I18" s="76">
        <v>0</v>
      </c>
      <c r="J18" s="76">
        <v>121880.55</v>
      </c>
      <c r="K18" s="76">
        <v>121880.55</v>
      </c>
      <c r="L18" s="76">
        <v>0</v>
      </c>
      <c r="M18" s="76">
        <v>0</v>
      </c>
      <c r="N18" s="76">
        <v>0</v>
      </c>
      <c r="O18" s="76">
        <v>0</v>
      </c>
      <c r="P18" s="76"/>
      <c r="Q18" s="76"/>
      <c r="R18" s="34"/>
      <c r="S18" s="34"/>
    </row>
    <row r="19" spans="2:19" s="4" customFormat="1" ht="23.25" customHeight="1">
      <c r="B19" s="31" t="s">
        <v>37</v>
      </c>
      <c r="C19" s="76" t="s">
        <v>18</v>
      </c>
      <c r="D19" s="32">
        <f>D11+D12+D13+D14+D16</f>
        <v>5000000</v>
      </c>
      <c r="E19" s="32">
        <f>E11+E12+E13+E14</f>
        <v>8000000</v>
      </c>
      <c r="F19" s="32">
        <f>C10+D19-E19</f>
        <v>15000000</v>
      </c>
      <c r="G19" s="32"/>
      <c r="H19" s="85">
        <v>0.0993</v>
      </c>
      <c r="I19" s="32">
        <f>I11</f>
        <v>0</v>
      </c>
      <c r="J19" s="32">
        <f>J11+J12+J13+J14+J15+J17+J18</f>
        <v>489426.58</v>
      </c>
      <c r="K19" s="32">
        <f>K11+K12+K13+K14+K15+K17+K18</f>
        <v>489426.58</v>
      </c>
      <c r="L19" s="32">
        <f aca="true" t="shared" si="2" ref="L19:S19">L11</f>
        <v>0</v>
      </c>
      <c r="M19" s="32">
        <f t="shared" si="2"/>
        <v>0</v>
      </c>
      <c r="N19" s="32">
        <f t="shared" si="2"/>
        <v>0</v>
      </c>
      <c r="O19" s="32">
        <f t="shared" si="2"/>
        <v>0</v>
      </c>
      <c r="P19" s="32">
        <f t="shared" si="2"/>
        <v>0</v>
      </c>
      <c r="Q19" s="32">
        <f t="shared" si="2"/>
        <v>0</v>
      </c>
      <c r="R19" s="32">
        <f t="shared" si="2"/>
        <v>0</v>
      </c>
      <c r="S19" s="32">
        <f t="shared" si="2"/>
        <v>0</v>
      </c>
    </row>
    <row r="20" spans="2:19" s="4" customFormat="1" ht="23.25" customHeight="1">
      <c r="B20" s="89" t="s">
        <v>15</v>
      </c>
      <c r="C20" s="90"/>
      <c r="D20" s="90"/>
      <c r="E20" s="90"/>
      <c r="F20" s="32"/>
      <c r="G20" s="32"/>
      <c r="H20" s="85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2:19" s="4" customFormat="1" ht="23.25" customHeight="1">
      <c r="B21" s="28" t="s">
        <v>41</v>
      </c>
      <c r="C21" s="29"/>
      <c r="D21" s="29"/>
      <c r="E21" s="29"/>
      <c r="F21" s="32"/>
      <c r="G21" s="32"/>
      <c r="H21" s="85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2:19" s="4" customFormat="1" ht="23.25" customHeight="1">
      <c r="B22" s="31" t="s">
        <v>16</v>
      </c>
      <c r="C22" s="32">
        <v>20000000</v>
      </c>
      <c r="D22" s="32" t="s">
        <v>17</v>
      </c>
      <c r="E22" s="32"/>
      <c r="F22" s="32"/>
      <c r="G22" s="32"/>
      <c r="H22" s="85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2:19" s="4" customFormat="1" ht="23.25" customHeight="1">
      <c r="B23" s="86" t="s">
        <v>42</v>
      </c>
      <c r="C23" s="76">
        <v>20000000</v>
      </c>
      <c r="D23" s="76">
        <v>0</v>
      </c>
      <c r="E23" s="76">
        <v>0</v>
      </c>
      <c r="F23" s="76">
        <f>C23+D23-E23</f>
        <v>20000000</v>
      </c>
      <c r="G23" s="76">
        <v>0</v>
      </c>
      <c r="H23" s="77">
        <v>0.094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 s="4" customFormat="1" ht="23.25" customHeight="1">
      <c r="B24" s="86" t="s">
        <v>43</v>
      </c>
      <c r="C24" s="76">
        <f>F23</f>
        <v>20000000</v>
      </c>
      <c r="D24" s="76">
        <v>5000000</v>
      </c>
      <c r="E24" s="76">
        <v>0</v>
      </c>
      <c r="F24" s="76">
        <f>C24+D24-E24</f>
        <v>25000000</v>
      </c>
      <c r="G24" s="76">
        <v>0</v>
      </c>
      <c r="H24" s="77">
        <v>0.094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</row>
    <row r="25" spans="2:19" s="4" customFormat="1" ht="23.25" customHeight="1">
      <c r="B25" s="86" t="s">
        <v>44</v>
      </c>
      <c r="C25" s="76">
        <f>F24</f>
        <v>25000000</v>
      </c>
      <c r="D25" s="76">
        <v>0</v>
      </c>
      <c r="E25" s="76">
        <v>0</v>
      </c>
      <c r="F25" s="76">
        <f>C25+D25-E25</f>
        <v>25000000</v>
      </c>
      <c r="G25" s="76">
        <v>0</v>
      </c>
      <c r="H25" s="77">
        <v>0.094</v>
      </c>
      <c r="I25" s="76">
        <v>0</v>
      </c>
      <c r="J25" s="76">
        <v>159671.23</v>
      </c>
      <c r="K25" s="76">
        <v>159671.23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 s="4" customFormat="1" ht="23.25" customHeight="1">
      <c r="B26" s="86" t="s">
        <v>47</v>
      </c>
      <c r="C26" s="76">
        <f>F25</f>
        <v>25000000</v>
      </c>
      <c r="D26" s="76">
        <v>0</v>
      </c>
      <c r="E26" s="76">
        <v>0</v>
      </c>
      <c r="F26" s="76">
        <f>C26+D26-E26</f>
        <v>25000000</v>
      </c>
      <c r="G26" s="76">
        <v>0</v>
      </c>
      <c r="H26" s="77">
        <v>0.094</v>
      </c>
      <c r="I26" s="76">
        <v>0</v>
      </c>
      <c r="J26" s="76">
        <v>175123.29</v>
      </c>
      <c r="K26" s="76">
        <v>175123.29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</row>
    <row r="27" spans="2:19" s="4" customFormat="1" ht="23.25" customHeight="1">
      <c r="B27" s="86" t="s">
        <v>50</v>
      </c>
      <c r="C27" s="76">
        <f>F26</f>
        <v>25000000</v>
      </c>
      <c r="D27" s="76">
        <v>0</v>
      </c>
      <c r="E27" s="76">
        <v>0</v>
      </c>
      <c r="F27" s="76">
        <f>C27+D27-E27</f>
        <v>25000000</v>
      </c>
      <c r="G27" s="76">
        <v>0</v>
      </c>
      <c r="H27" s="77">
        <v>0.094</v>
      </c>
      <c r="I27" s="76">
        <v>0</v>
      </c>
      <c r="J27" s="76">
        <v>199589.03</v>
      </c>
      <c r="K27" s="76">
        <v>199589.03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</row>
    <row r="28" spans="2:19" s="4" customFormat="1" ht="23.25" customHeight="1">
      <c r="B28" s="86" t="s">
        <v>52</v>
      </c>
      <c r="C28" s="76">
        <v>25000000</v>
      </c>
      <c r="D28" s="76">
        <v>0</v>
      </c>
      <c r="E28" s="76">
        <v>0</v>
      </c>
      <c r="F28" s="76">
        <v>25000000</v>
      </c>
      <c r="G28" s="76">
        <v>0</v>
      </c>
      <c r="H28" s="77">
        <v>0.094</v>
      </c>
      <c r="I28" s="76">
        <v>0</v>
      </c>
      <c r="J28" s="76">
        <v>193150.68</v>
      </c>
      <c r="K28" s="76">
        <v>193150.68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</row>
    <row r="29" spans="2:19" s="4" customFormat="1" ht="23.25" customHeight="1">
      <c r="B29" s="31" t="s">
        <v>39</v>
      </c>
      <c r="C29" s="80" t="s">
        <v>18</v>
      </c>
      <c r="D29" s="32">
        <f>D23+D24+D25</f>
        <v>5000000</v>
      </c>
      <c r="E29" s="32">
        <f>E23+E24+E25</f>
        <v>0</v>
      </c>
      <c r="F29" s="80">
        <f>C22+D29-E29</f>
        <v>25000000</v>
      </c>
      <c r="G29" s="32">
        <v>0</v>
      </c>
      <c r="H29" s="85">
        <v>0.094</v>
      </c>
      <c r="I29" s="32">
        <v>0</v>
      </c>
      <c r="J29" s="32">
        <f>J23+J24+J25+J26+J27+J28</f>
        <v>727534.23</v>
      </c>
      <c r="K29" s="32">
        <f>K23+K24+K25+K26+K27+K28</f>
        <v>727534.23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</row>
    <row r="30" spans="2:19" ht="27.75" customHeight="1">
      <c r="B30" s="38" t="s">
        <v>20</v>
      </c>
      <c r="C30" s="39"/>
      <c r="D30" s="39"/>
      <c r="E30" s="39"/>
      <c r="F30" s="39"/>
      <c r="G30" s="39"/>
      <c r="H30" s="40"/>
      <c r="I30" s="39"/>
      <c r="J30" s="39"/>
      <c r="K30" s="39"/>
      <c r="L30" s="39"/>
      <c r="M30" s="39"/>
      <c r="N30" s="40"/>
      <c r="O30" s="39"/>
      <c r="P30" s="39"/>
      <c r="Q30" s="39"/>
      <c r="R30" s="39"/>
      <c r="S30" s="39"/>
    </row>
    <row r="31" spans="2:19" s="3" customFormat="1" ht="23.25" customHeight="1">
      <c r="B31" s="31" t="s">
        <v>16</v>
      </c>
      <c r="C31" s="41">
        <f>C22+C10</f>
        <v>38000000</v>
      </c>
      <c r="D31" s="32"/>
      <c r="E31" s="32"/>
      <c r="F31" s="32"/>
      <c r="G31" s="32"/>
      <c r="H31" s="42"/>
      <c r="I31" s="32">
        <v>0</v>
      </c>
      <c r="J31" s="32"/>
      <c r="K31" s="32"/>
      <c r="L31" s="33"/>
      <c r="M31" s="33"/>
      <c r="N31" s="43"/>
      <c r="O31" s="33">
        <v>0</v>
      </c>
      <c r="P31" s="33" t="s">
        <v>17</v>
      </c>
      <c r="Q31" s="33" t="s">
        <v>17</v>
      </c>
      <c r="R31" s="33" t="s">
        <v>17</v>
      </c>
      <c r="S31" s="33"/>
    </row>
    <row r="32" spans="2:19" s="83" customFormat="1" ht="23.25" customHeight="1">
      <c r="B32" s="36" t="s">
        <v>38</v>
      </c>
      <c r="C32" s="81">
        <f>C31</f>
        <v>38000000</v>
      </c>
      <c r="D32" s="34">
        <f>D23+D11</f>
        <v>0</v>
      </c>
      <c r="E32" s="34">
        <f>E23+E11</f>
        <v>2000000</v>
      </c>
      <c r="F32" s="34">
        <f>C32+D32-E32</f>
        <v>36000000</v>
      </c>
      <c r="G32" s="34">
        <v>0</v>
      </c>
      <c r="H32" s="79"/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</row>
    <row r="33" spans="2:19" s="83" customFormat="1" ht="23.25" customHeight="1">
      <c r="B33" s="36" t="s">
        <v>45</v>
      </c>
      <c r="C33" s="81">
        <f>F32</f>
        <v>36000000</v>
      </c>
      <c r="D33" s="34">
        <f>D24+D25+D12+D13+D14</f>
        <v>8000000</v>
      </c>
      <c r="E33" s="34">
        <f>E24+E25+E12+E13+E14</f>
        <v>6000000</v>
      </c>
      <c r="F33" s="34">
        <f>C33+D33-E33</f>
        <v>38000000</v>
      </c>
      <c r="G33" s="34">
        <v>0</v>
      </c>
      <c r="H33" s="79"/>
      <c r="I33" s="34">
        <v>0</v>
      </c>
      <c r="J33" s="34">
        <f>J25+J12</f>
        <v>310389.58</v>
      </c>
      <c r="K33" s="34">
        <f>K25+K12</f>
        <v>310389.58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</row>
    <row r="34" spans="2:19" s="83" customFormat="1" ht="23.25" customHeight="1">
      <c r="B34" s="36" t="s">
        <v>46</v>
      </c>
      <c r="C34" s="81">
        <f>F33</f>
        <v>38000000</v>
      </c>
      <c r="D34" s="34">
        <v>0</v>
      </c>
      <c r="E34" s="34">
        <v>0</v>
      </c>
      <c r="F34" s="34">
        <f>C34+D34-E34</f>
        <v>38000000</v>
      </c>
      <c r="G34" s="34">
        <v>0</v>
      </c>
      <c r="H34" s="79"/>
      <c r="I34" s="34">
        <v>0</v>
      </c>
      <c r="J34" s="34">
        <f>J26+J15</f>
        <v>282312.88</v>
      </c>
      <c r="K34" s="34">
        <f>K26+K15</f>
        <v>282312.88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</row>
    <row r="35" spans="2:19" s="83" customFormat="1" ht="23.25" customHeight="1">
      <c r="B35" s="36" t="s">
        <v>48</v>
      </c>
      <c r="C35" s="81">
        <f>F34</f>
        <v>38000000</v>
      </c>
      <c r="D35" s="34">
        <f>D16</f>
        <v>2000000</v>
      </c>
      <c r="E35" s="34">
        <f>E16</f>
        <v>0</v>
      </c>
      <c r="F35" s="34">
        <f>C35+D35-E35</f>
        <v>40000000</v>
      </c>
      <c r="G35" s="34">
        <v>0</v>
      </c>
      <c r="H35" s="79"/>
      <c r="I35" s="34">
        <v>0</v>
      </c>
      <c r="J35" s="34">
        <f>J27+J17</f>
        <v>309227.12</v>
      </c>
      <c r="K35" s="34">
        <v>309227.12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</row>
    <row r="36" spans="2:19" s="83" customFormat="1" ht="23.25" customHeight="1">
      <c r="B36" s="36" t="s">
        <v>53</v>
      </c>
      <c r="C36" s="81">
        <v>40000000</v>
      </c>
      <c r="D36" s="34">
        <v>0</v>
      </c>
      <c r="E36" s="34">
        <v>0</v>
      </c>
      <c r="F36" s="34">
        <v>40000000</v>
      </c>
      <c r="G36" s="34">
        <v>0</v>
      </c>
      <c r="H36" s="79"/>
      <c r="I36" s="34">
        <v>0</v>
      </c>
      <c r="J36" s="34">
        <v>315031.23</v>
      </c>
      <c r="K36" s="34">
        <v>315031.23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</row>
    <row r="37" spans="2:19" s="4" customFormat="1" ht="23.25" customHeight="1">
      <c r="B37" s="44" t="s">
        <v>21</v>
      </c>
      <c r="C37" s="32" t="s">
        <v>18</v>
      </c>
      <c r="D37" s="32">
        <f>D32+D33+D35</f>
        <v>10000000</v>
      </c>
      <c r="E37" s="32">
        <f>E32+E33+E35</f>
        <v>8000000</v>
      </c>
      <c r="F37" s="32">
        <f>C31+D37-E37</f>
        <v>40000000</v>
      </c>
      <c r="G37" s="32">
        <f aca="true" t="shared" si="3" ref="G37:S37">G32</f>
        <v>0</v>
      </c>
      <c r="H37" s="32"/>
      <c r="I37" s="32">
        <f t="shared" si="3"/>
        <v>0</v>
      </c>
      <c r="J37" s="32">
        <f>J29+J19</f>
        <v>1216960.81</v>
      </c>
      <c r="K37" s="32">
        <f>K29+K19</f>
        <v>1216960.81</v>
      </c>
      <c r="L37" s="32">
        <f t="shared" si="3"/>
        <v>0</v>
      </c>
      <c r="M37" s="32">
        <f t="shared" si="3"/>
        <v>0</v>
      </c>
      <c r="N37" s="32">
        <f t="shared" si="3"/>
        <v>0</v>
      </c>
      <c r="O37" s="32">
        <f t="shared" si="3"/>
        <v>0</v>
      </c>
      <c r="P37" s="32">
        <f t="shared" si="3"/>
        <v>0</v>
      </c>
      <c r="Q37" s="32">
        <f t="shared" si="3"/>
        <v>0</v>
      </c>
      <c r="R37" s="32">
        <f t="shared" si="3"/>
        <v>0</v>
      </c>
      <c r="S37" s="32">
        <f t="shared" si="3"/>
        <v>0</v>
      </c>
    </row>
    <row r="38" spans="2:19" s="4" customFormat="1" ht="36" customHeight="1">
      <c r="B38" s="45" t="s">
        <v>23</v>
      </c>
      <c r="C38" s="34" t="s">
        <v>22</v>
      </c>
      <c r="D38" s="34">
        <v>0</v>
      </c>
      <c r="E38" s="34">
        <v>0</v>
      </c>
      <c r="F38" s="34">
        <v>0</v>
      </c>
      <c r="G38" s="34">
        <v>0</v>
      </c>
      <c r="H38" s="35"/>
      <c r="I38" s="32" t="s">
        <v>22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2" t="s">
        <v>22</v>
      </c>
      <c r="P38" s="34">
        <v>0</v>
      </c>
      <c r="Q38" s="34">
        <v>0</v>
      </c>
      <c r="R38" s="34">
        <v>0</v>
      </c>
      <c r="S38" s="34">
        <v>0</v>
      </c>
    </row>
    <row r="39" spans="2:19" ht="23.25" customHeight="1">
      <c r="B39" s="28" t="s">
        <v>24</v>
      </c>
      <c r="C39" s="46"/>
      <c r="D39" s="29"/>
      <c r="E39" s="29"/>
      <c r="F39" s="29"/>
      <c r="G39" s="29"/>
      <c r="H39" s="30"/>
      <c r="I39" s="29"/>
      <c r="J39" s="29"/>
      <c r="K39" s="29"/>
      <c r="L39" s="29"/>
      <c r="M39" s="29"/>
      <c r="N39" s="30"/>
      <c r="O39" s="29"/>
      <c r="P39" s="29"/>
      <c r="Q39" s="29"/>
      <c r="R39" s="29"/>
      <c r="S39" s="29"/>
    </row>
    <row r="40" spans="2:19" ht="23.25" customHeight="1">
      <c r="B40" s="28" t="s">
        <v>25</v>
      </c>
      <c r="C40" s="29"/>
      <c r="D40" s="29"/>
      <c r="E40" s="29"/>
      <c r="F40" s="29"/>
      <c r="G40" s="29"/>
      <c r="H40" s="30"/>
      <c r="I40" s="29"/>
      <c r="J40" s="29"/>
      <c r="K40" s="29"/>
      <c r="L40" s="29"/>
      <c r="M40" s="29"/>
      <c r="N40" s="30"/>
      <c r="O40" s="29"/>
      <c r="P40" s="29"/>
      <c r="Q40" s="29"/>
      <c r="R40" s="29"/>
      <c r="S40" s="29"/>
    </row>
    <row r="41" spans="2:19" s="3" customFormat="1" ht="23.25" customHeight="1">
      <c r="B41" s="31" t="s">
        <v>16</v>
      </c>
      <c r="C41" s="47">
        <v>0</v>
      </c>
      <c r="D41" s="47" t="s">
        <v>17</v>
      </c>
      <c r="E41" s="47"/>
      <c r="F41" s="47"/>
      <c r="G41" s="47"/>
      <c r="H41" s="42"/>
      <c r="I41" s="47">
        <v>0</v>
      </c>
      <c r="J41" s="47" t="s">
        <v>17</v>
      </c>
      <c r="K41" s="47" t="s">
        <v>17</v>
      </c>
      <c r="L41" s="48"/>
      <c r="M41" s="48"/>
      <c r="N41" s="43"/>
      <c r="O41" s="48">
        <v>0</v>
      </c>
      <c r="P41" s="48" t="s">
        <v>17</v>
      </c>
      <c r="Q41" s="48" t="s">
        <v>17</v>
      </c>
      <c r="R41" s="48" t="s">
        <v>17</v>
      </c>
      <c r="S41" s="48"/>
    </row>
    <row r="42" spans="2:19" s="3" customFormat="1" ht="23.25" customHeight="1">
      <c r="B42" s="82" t="s">
        <v>38</v>
      </c>
      <c r="C42" s="32">
        <v>0</v>
      </c>
      <c r="D42" s="76">
        <v>0</v>
      </c>
      <c r="E42" s="76">
        <v>0</v>
      </c>
      <c r="F42" s="76">
        <f>C41+D42-E42</f>
        <v>0</v>
      </c>
      <c r="G42" s="76">
        <v>0</v>
      </c>
      <c r="H42" s="77"/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34">
        <v>0</v>
      </c>
    </row>
    <row r="43" spans="2:19" s="3" customFormat="1" ht="23.25" customHeight="1">
      <c r="B43" s="82" t="s">
        <v>45</v>
      </c>
      <c r="C43" s="32">
        <v>0</v>
      </c>
      <c r="D43" s="76">
        <v>0</v>
      </c>
      <c r="E43" s="76">
        <v>0</v>
      </c>
      <c r="F43" s="76">
        <f>C42+D43-E43</f>
        <v>0</v>
      </c>
      <c r="G43" s="76">
        <v>0</v>
      </c>
      <c r="H43" s="77"/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34">
        <v>0</v>
      </c>
    </row>
    <row r="44" spans="2:19" s="3" customFormat="1" ht="23.25" customHeight="1">
      <c r="B44" s="82" t="s">
        <v>46</v>
      </c>
      <c r="C44" s="32">
        <v>0</v>
      </c>
      <c r="D44" s="76">
        <v>0</v>
      </c>
      <c r="E44" s="76">
        <v>0</v>
      </c>
      <c r="F44" s="76">
        <f>C43+D44-E44</f>
        <v>0</v>
      </c>
      <c r="G44" s="76">
        <v>0</v>
      </c>
      <c r="H44" s="77"/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34">
        <v>0</v>
      </c>
    </row>
    <row r="45" spans="2:19" s="3" customFormat="1" ht="23.25" customHeight="1">
      <c r="B45" s="82" t="s">
        <v>48</v>
      </c>
      <c r="C45" s="32">
        <v>0</v>
      </c>
      <c r="D45" s="76">
        <v>0</v>
      </c>
      <c r="E45" s="76">
        <v>0</v>
      </c>
      <c r="F45" s="76">
        <f>C44+D45-E45</f>
        <v>0</v>
      </c>
      <c r="G45" s="76">
        <v>0</v>
      </c>
      <c r="H45" s="77"/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34">
        <v>0</v>
      </c>
    </row>
    <row r="46" spans="2:19" s="3" customFormat="1" ht="23.25" customHeight="1">
      <c r="B46" s="82" t="s">
        <v>53</v>
      </c>
      <c r="C46" s="32">
        <v>0</v>
      </c>
      <c r="D46" s="76">
        <v>0</v>
      </c>
      <c r="E46" s="76">
        <v>0</v>
      </c>
      <c r="F46" s="76">
        <v>0</v>
      </c>
      <c r="G46" s="76">
        <v>0</v>
      </c>
      <c r="H46" s="77"/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34">
        <v>0</v>
      </c>
    </row>
    <row r="47" spans="2:19" s="5" customFormat="1" ht="23.25" customHeight="1">
      <c r="B47" s="45" t="s">
        <v>19</v>
      </c>
      <c r="C47" s="47" t="s">
        <v>18</v>
      </c>
      <c r="D47" s="47">
        <v>0</v>
      </c>
      <c r="E47" s="47">
        <v>0</v>
      </c>
      <c r="F47" s="47">
        <v>0</v>
      </c>
      <c r="G47" s="47">
        <v>0</v>
      </c>
      <c r="H47" s="37"/>
      <c r="I47" s="47" t="s">
        <v>18</v>
      </c>
      <c r="J47" s="47">
        <v>0</v>
      </c>
      <c r="K47" s="47">
        <v>0</v>
      </c>
      <c r="L47" s="47">
        <v>0</v>
      </c>
      <c r="M47" s="47">
        <v>0</v>
      </c>
      <c r="N47" s="43">
        <v>0</v>
      </c>
      <c r="O47" s="47" t="s">
        <v>18</v>
      </c>
      <c r="P47" s="47">
        <v>0</v>
      </c>
      <c r="Q47" s="47">
        <v>0</v>
      </c>
      <c r="R47" s="47">
        <v>0</v>
      </c>
      <c r="S47" s="47">
        <v>0</v>
      </c>
    </row>
    <row r="48" spans="2:19" ht="23.25" customHeight="1" thickBot="1">
      <c r="B48" s="28" t="s">
        <v>26</v>
      </c>
      <c r="C48" s="29"/>
      <c r="D48" s="29"/>
      <c r="E48" s="29"/>
      <c r="F48" s="29"/>
      <c r="G48" s="29"/>
      <c r="H48" s="30"/>
      <c r="I48" s="29"/>
      <c r="J48" s="29"/>
      <c r="K48" s="29"/>
      <c r="L48" s="29"/>
      <c r="M48" s="29"/>
      <c r="N48" s="30"/>
      <c r="O48" s="29"/>
      <c r="P48" s="29"/>
      <c r="Q48" s="29"/>
      <c r="R48" s="29"/>
      <c r="S48" s="29"/>
    </row>
    <row r="49" spans="2:19" s="3" customFormat="1" ht="23.25" customHeight="1" thickBot="1">
      <c r="B49" s="31" t="s">
        <v>16</v>
      </c>
      <c r="C49" s="41">
        <v>0</v>
      </c>
      <c r="D49" s="32"/>
      <c r="E49" s="32"/>
      <c r="F49" s="32"/>
      <c r="G49" s="32"/>
      <c r="H49" s="42"/>
      <c r="I49" s="32">
        <v>0</v>
      </c>
      <c r="J49" s="32"/>
      <c r="K49" s="32"/>
      <c r="L49" s="33"/>
      <c r="M49" s="33"/>
      <c r="N49" s="43"/>
      <c r="O49" s="33">
        <v>0</v>
      </c>
      <c r="P49" s="33" t="s">
        <v>17</v>
      </c>
      <c r="Q49" s="33" t="s">
        <v>17</v>
      </c>
      <c r="R49" s="33" t="s">
        <v>17</v>
      </c>
      <c r="S49" s="49"/>
    </row>
    <row r="50" spans="2:19" s="4" customFormat="1" ht="22.5" customHeight="1">
      <c r="B50" s="44" t="s">
        <v>21</v>
      </c>
      <c r="C50" s="32" t="s">
        <v>18</v>
      </c>
      <c r="D50" s="32">
        <v>0</v>
      </c>
      <c r="E50" s="32">
        <v>0</v>
      </c>
      <c r="F50" s="32">
        <v>0</v>
      </c>
      <c r="G50" s="32">
        <v>0</v>
      </c>
      <c r="H50" s="37"/>
      <c r="I50" s="32" t="s">
        <v>18</v>
      </c>
      <c r="J50" s="32">
        <v>0</v>
      </c>
      <c r="K50" s="32">
        <v>0</v>
      </c>
      <c r="L50" s="32">
        <v>0</v>
      </c>
      <c r="M50" s="33">
        <v>0</v>
      </c>
      <c r="N50" s="43">
        <v>0</v>
      </c>
      <c r="O50" s="32" t="s">
        <v>18</v>
      </c>
      <c r="P50" s="33">
        <v>0</v>
      </c>
      <c r="Q50" s="33">
        <v>0</v>
      </c>
      <c r="R50" s="33">
        <v>0</v>
      </c>
      <c r="S50" s="49">
        <v>0</v>
      </c>
    </row>
    <row r="51" spans="2:19" s="4" customFormat="1" ht="35.25" customHeight="1">
      <c r="B51" s="45" t="s">
        <v>23</v>
      </c>
      <c r="C51" s="34" t="s">
        <v>18</v>
      </c>
      <c r="D51" s="34">
        <v>0</v>
      </c>
      <c r="E51" s="34">
        <v>0</v>
      </c>
      <c r="F51" s="34">
        <v>0</v>
      </c>
      <c r="G51" s="34">
        <v>0</v>
      </c>
      <c r="H51" s="35"/>
      <c r="I51" s="34" t="s">
        <v>18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 t="s">
        <v>18</v>
      </c>
      <c r="P51" s="34">
        <v>0</v>
      </c>
      <c r="Q51" s="34">
        <v>0</v>
      </c>
      <c r="R51" s="34">
        <v>0</v>
      </c>
      <c r="S51" s="50">
        <v>0</v>
      </c>
    </row>
    <row r="52" spans="2:19" ht="20.25" customHeight="1">
      <c r="B52" s="28" t="s">
        <v>27</v>
      </c>
      <c r="C52" s="46"/>
      <c r="D52" s="29"/>
      <c r="E52" s="29"/>
      <c r="F52" s="29"/>
      <c r="G52" s="29"/>
      <c r="H52" s="30"/>
      <c r="I52" s="29"/>
      <c r="J52" s="29"/>
      <c r="K52" s="29"/>
      <c r="L52" s="29"/>
      <c r="M52" s="29"/>
      <c r="N52" s="30"/>
      <c r="O52" s="29"/>
      <c r="P52" s="29"/>
      <c r="Q52" s="29"/>
      <c r="R52" s="29"/>
      <c r="S52" s="29"/>
    </row>
    <row r="53" spans="2:19" ht="20.25" customHeight="1">
      <c r="B53" s="28" t="s">
        <v>28</v>
      </c>
      <c r="C53" s="46"/>
      <c r="D53" s="29"/>
      <c r="E53" s="29"/>
      <c r="F53" s="29"/>
      <c r="G53" s="29"/>
      <c r="H53" s="30"/>
      <c r="I53" s="29"/>
      <c r="J53" s="29"/>
      <c r="K53" s="29"/>
      <c r="L53" s="29"/>
      <c r="M53" s="29"/>
      <c r="N53" s="30"/>
      <c r="O53" s="29"/>
      <c r="P53" s="29"/>
      <c r="Q53" s="29"/>
      <c r="R53" s="29"/>
      <c r="S53" s="29"/>
    </row>
    <row r="54" spans="2:19" ht="20.25" customHeight="1">
      <c r="B54" s="31" t="s">
        <v>16</v>
      </c>
      <c r="C54" s="47">
        <v>0</v>
      </c>
      <c r="D54" s="47" t="s">
        <v>17</v>
      </c>
      <c r="E54" s="47"/>
      <c r="F54" s="47"/>
      <c r="G54" s="47"/>
      <c r="H54" s="42"/>
      <c r="I54" s="47">
        <v>0</v>
      </c>
      <c r="J54" s="47" t="s">
        <v>17</v>
      </c>
      <c r="K54" s="47" t="s">
        <v>17</v>
      </c>
      <c r="L54" s="48"/>
      <c r="M54" s="48"/>
      <c r="N54" s="43"/>
      <c r="O54" s="48">
        <v>0</v>
      </c>
      <c r="P54" s="48" t="s">
        <v>17</v>
      </c>
      <c r="Q54" s="48" t="s">
        <v>17</v>
      </c>
      <c r="R54" s="48" t="s">
        <v>17</v>
      </c>
      <c r="S54" s="48"/>
    </row>
    <row r="55" spans="2:19" ht="20.25" customHeight="1">
      <c r="B55" s="82" t="s">
        <v>38</v>
      </c>
      <c r="C55" s="32">
        <v>0</v>
      </c>
      <c r="D55" s="76">
        <v>0</v>
      </c>
      <c r="E55" s="76">
        <v>0</v>
      </c>
      <c r="F55" s="76">
        <f>C54+D55-E55</f>
        <v>0</v>
      </c>
      <c r="G55" s="76">
        <v>0</v>
      </c>
      <c r="H55" s="77"/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34">
        <v>0</v>
      </c>
    </row>
    <row r="56" spans="2:19" ht="20.25" customHeight="1">
      <c r="B56" s="82" t="s">
        <v>45</v>
      </c>
      <c r="C56" s="32">
        <v>0</v>
      </c>
      <c r="D56" s="76">
        <v>0</v>
      </c>
      <c r="E56" s="76">
        <v>0</v>
      </c>
      <c r="F56" s="76">
        <f>C55+D56-E56</f>
        <v>0</v>
      </c>
      <c r="G56" s="76">
        <v>0</v>
      </c>
      <c r="H56" s="77"/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34">
        <v>0</v>
      </c>
    </row>
    <row r="57" spans="2:19" ht="20.25" customHeight="1">
      <c r="B57" s="82" t="s">
        <v>46</v>
      </c>
      <c r="C57" s="32">
        <v>0</v>
      </c>
      <c r="D57" s="76">
        <v>0</v>
      </c>
      <c r="E57" s="76">
        <v>0</v>
      </c>
      <c r="F57" s="76">
        <f>C56+D57-E57</f>
        <v>0</v>
      </c>
      <c r="G57" s="76">
        <v>0</v>
      </c>
      <c r="H57" s="77"/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34">
        <v>0</v>
      </c>
    </row>
    <row r="58" spans="2:19" ht="20.25" customHeight="1">
      <c r="B58" s="82" t="s">
        <v>48</v>
      </c>
      <c r="C58" s="32">
        <v>0</v>
      </c>
      <c r="D58" s="76">
        <v>0</v>
      </c>
      <c r="E58" s="76">
        <v>0</v>
      </c>
      <c r="F58" s="76">
        <f>C57+D58-E58</f>
        <v>0</v>
      </c>
      <c r="G58" s="76">
        <v>0</v>
      </c>
      <c r="H58" s="77"/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34">
        <v>0</v>
      </c>
    </row>
    <row r="59" spans="2:19" ht="20.25" customHeight="1">
      <c r="B59" s="82" t="s">
        <v>53</v>
      </c>
      <c r="C59" s="32">
        <v>0</v>
      </c>
      <c r="D59" s="76">
        <v>0</v>
      </c>
      <c r="E59" s="76">
        <v>0</v>
      </c>
      <c r="F59" s="76">
        <v>0</v>
      </c>
      <c r="G59" s="76">
        <v>0</v>
      </c>
      <c r="H59" s="77"/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34">
        <v>0</v>
      </c>
    </row>
    <row r="60" spans="2:19" ht="20.25" customHeight="1">
      <c r="B60" s="45" t="s">
        <v>19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37"/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3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</row>
    <row r="61" spans="2:19" ht="23.25" customHeight="1">
      <c r="B61" s="28" t="s">
        <v>29</v>
      </c>
      <c r="C61" s="29"/>
      <c r="D61" s="29"/>
      <c r="E61" s="29"/>
      <c r="F61" s="29"/>
      <c r="G61" s="29"/>
      <c r="H61" s="30"/>
      <c r="I61" s="29"/>
      <c r="J61" s="29"/>
      <c r="K61" s="29"/>
      <c r="L61" s="29"/>
      <c r="M61" s="29"/>
      <c r="N61" s="30"/>
      <c r="O61" s="29"/>
      <c r="P61" s="29"/>
      <c r="Q61" s="29"/>
      <c r="R61" s="29"/>
      <c r="S61" s="29"/>
    </row>
    <row r="62" spans="2:19" s="3" customFormat="1" ht="23.25" customHeight="1">
      <c r="B62" s="31" t="s">
        <v>16</v>
      </c>
      <c r="C62" s="41">
        <v>0</v>
      </c>
      <c r="D62" s="32"/>
      <c r="E62" s="32"/>
      <c r="F62" s="32"/>
      <c r="G62" s="32"/>
      <c r="H62" s="42"/>
      <c r="I62" s="32">
        <v>0</v>
      </c>
      <c r="J62" s="32"/>
      <c r="K62" s="32"/>
      <c r="L62" s="33"/>
      <c r="M62" s="33"/>
      <c r="N62" s="43"/>
      <c r="O62" s="33">
        <v>0</v>
      </c>
      <c r="P62" s="33" t="s">
        <v>17</v>
      </c>
      <c r="Q62" s="33" t="s">
        <v>17</v>
      </c>
      <c r="R62" s="33" t="s">
        <v>17</v>
      </c>
      <c r="S62" s="33"/>
    </row>
    <row r="63" spans="2:19" s="3" customFormat="1" ht="23.25" customHeight="1">
      <c r="B63" s="82" t="s">
        <v>38</v>
      </c>
      <c r="C63" s="32">
        <v>0</v>
      </c>
      <c r="D63" s="76">
        <v>0</v>
      </c>
      <c r="E63" s="76">
        <v>0</v>
      </c>
      <c r="F63" s="76">
        <f>C62+D63-E63</f>
        <v>0</v>
      </c>
      <c r="G63" s="76">
        <v>0</v>
      </c>
      <c r="H63" s="77"/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34">
        <v>0</v>
      </c>
    </row>
    <row r="64" spans="2:19" s="3" customFormat="1" ht="23.25" customHeight="1">
      <c r="B64" s="82" t="s">
        <v>45</v>
      </c>
      <c r="C64" s="32">
        <v>0</v>
      </c>
      <c r="D64" s="76">
        <v>0</v>
      </c>
      <c r="E64" s="76">
        <v>0</v>
      </c>
      <c r="F64" s="76">
        <f>C63+D64-E64</f>
        <v>0</v>
      </c>
      <c r="G64" s="76">
        <v>0</v>
      </c>
      <c r="H64" s="77"/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34">
        <v>0</v>
      </c>
    </row>
    <row r="65" spans="2:19" s="3" customFormat="1" ht="23.25" customHeight="1">
      <c r="B65" s="82" t="s">
        <v>46</v>
      </c>
      <c r="C65" s="32">
        <v>0</v>
      </c>
      <c r="D65" s="76">
        <v>0</v>
      </c>
      <c r="E65" s="76">
        <v>0</v>
      </c>
      <c r="F65" s="76">
        <f>C64+D65-E65</f>
        <v>0</v>
      </c>
      <c r="G65" s="76">
        <v>0</v>
      </c>
      <c r="H65" s="77"/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34">
        <v>0</v>
      </c>
    </row>
    <row r="66" spans="2:19" s="3" customFormat="1" ht="23.25" customHeight="1">
      <c r="B66" s="82" t="s">
        <v>48</v>
      </c>
      <c r="C66" s="32">
        <v>0</v>
      </c>
      <c r="D66" s="76">
        <v>0</v>
      </c>
      <c r="E66" s="76">
        <v>0</v>
      </c>
      <c r="F66" s="76">
        <f>C65+D66-E66</f>
        <v>0</v>
      </c>
      <c r="G66" s="76">
        <v>0</v>
      </c>
      <c r="H66" s="77"/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34">
        <v>0</v>
      </c>
    </row>
    <row r="67" spans="2:19" s="4" customFormat="1" ht="23.25" customHeight="1">
      <c r="B67" s="44" t="s">
        <v>21</v>
      </c>
      <c r="C67" s="32" t="s">
        <v>22</v>
      </c>
      <c r="D67" s="32">
        <v>0</v>
      </c>
      <c r="E67" s="32">
        <v>0</v>
      </c>
      <c r="F67" s="32">
        <v>0</v>
      </c>
      <c r="G67" s="32">
        <v>0</v>
      </c>
      <c r="H67" s="32"/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</row>
    <row r="68" spans="2:19" s="4" customFormat="1" ht="32.25" customHeight="1">
      <c r="B68" s="45" t="s">
        <v>23</v>
      </c>
      <c r="C68" s="34" t="s">
        <v>18</v>
      </c>
      <c r="D68" s="34">
        <v>0</v>
      </c>
      <c r="E68" s="34">
        <v>0</v>
      </c>
      <c r="F68" s="34">
        <v>0</v>
      </c>
      <c r="G68" s="34">
        <v>0</v>
      </c>
      <c r="H68" s="35"/>
      <c r="I68" s="34" t="s">
        <v>18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 t="s">
        <v>18</v>
      </c>
      <c r="P68" s="34">
        <v>0</v>
      </c>
      <c r="Q68" s="34">
        <v>0</v>
      </c>
      <c r="R68" s="34">
        <v>0</v>
      </c>
      <c r="S68" s="34">
        <v>0</v>
      </c>
    </row>
    <row r="69" spans="2:19" ht="23.25" customHeight="1">
      <c r="B69" s="28" t="s">
        <v>30</v>
      </c>
      <c r="C69" s="29"/>
      <c r="D69" s="29"/>
      <c r="E69" s="29"/>
      <c r="F69" s="29"/>
      <c r="G69" s="29"/>
      <c r="H69" s="30"/>
      <c r="I69" s="29"/>
      <c r="J69" s="29"/>
      <c r="K69" s="29"/>
      <c r="L69" s="29"/>
      <c r="M69" s="29"/>
      <c r="N69" s="30"/>
      <c r="O69" s="29"/>
      <c r="P69" s="29"/>
      <c r="Q69" s="29"/>
      <c r="R69" s="29"/>
      <c r="S69" s="29"/>
    </row>
    <row r="70" spans="2:19" s="7" customFormat="1" ht="23.25" customHeight="1">
      <c r="B70" s="31" t="s">
        <v>16</v>
      </c>
      <c r="C70" s="84">
        <f>C31+C49+C62</f>
        <v>38000000</v>
      </c>
      <c r="D70" s="51"/>
      <c r="E70" s="51"/>
      <c r="F70" s="51"/>
      <c r="G70" s="41"/>
      <c r="H70" s="52"/>
      <c r="I70" s="81">
        <v>0</v>
      </c>
      <c r="J70" s="41"/>
      <c r="K70" s="41"/>
      <c r="L70" s="41"/>
      <c r="M70" s="41"/>
      <c r="N70" s="52"/>
      <c r="O70" s="81">
        <v>0</v>
      </c>
      <c r="P70" s="41"/>
      <c r="Q70" s="41"/>
      <c r="R70" s="41"/>
      <c r="S70" s="41"/>
    </row>
    <row r="71" spans="2:19" s="4" customFormat="1" ht="23.25" customHeight="1">
      <c r="B71" s="36" t="s">
        <v>38</v>
      </c>
      <c r="C71" s="84">
        <f>C70</f>
        <v>38000000</v>
      </c>
      <c r="D71" s="34">
        <f>D32</f>
        <v>0</v>
      </c>
      <c r="E71" s="34">
        <f>E32</f>
        <v>2000000</v>
      </c>
      <c r="F71" s="34">
        <f>C71+D71-E71</f>
        <v>36000000</v>
      </c>
      <c r="G71" s="34">
        <f aca="true" t="shared" si="4" ref="G71:S73">G67</f>
        <v>0</v>
      </c>
      <c r="H71" s="79"/>
      <c r="I71" s="34">
        <f t="shared" si="4"/>
        <v>0</v>
      </c>
      <c r="J71" s="34">
        <f aca="true" t="shared" si="5" ref="J71:K73">J32</f>
        <v>0</v>
      </c>
      <c r="K71" s="34">
        <f t="shared" si="5"/>
        <v>0</v>
      </c>
      <c r="L71" s="34">
        <f t="shared" si="4"/>
        <v>0</v>
      </c>
      <c r="M71" s="34">
        <f t="shared" si="4"/>
        <v>0</v>
      </c>
      <c r="N71" s="34">
        <f t="shared" si="4"/>
        <v>0</v>
      </c>
      <c r="O71" s="34">
        <f t="shared" si="4"/>
        <v>0</v>
      </c>
      <c r="P71" s="34">
        <f t="shared" si="4"/>
        <v>0</v>
      </c>
      <c r="Q71" s="34">
        <f t="shared" si="4"/>
        <v>0</v>
      </c>
      <c r="R71" s="34">
        <f t="shared" si="4"/>
        <v>0</v>
      </c>
      <c r="S71" s="34">
        <f t="shared" si="4"/>
        <v>0</v>
      </c>
    </row>
    <row r="72" spans="2:19" s="4" customFormat="1" ht="23.25" customHeight="1">
      <c r="B72" s="36" t="s">
        <v>45</v>
      </c>
      <c r="C72" s="84">
        <f>F71</f>
        <v>36000000</v>
      </c>
      <c r="D72" s="34">
        <f>D33</f>
        <v>8000000</v>
      </c>
      <c r="E72" s="34">
        <f>E33</f>
        <v>6000000</v>
      </c>
      <c r="F72" s="34">
        <f>F33</f>
        <v>38000000</v>
      </c>
      <c r="G72" s="34">
        <f t="shared" si="4"/>
        <v>0</v>
      </c>
      <c r="H72" s="79"/>
      <c r="I72" s="34" t="str">
        <f t="shared" si="4"/>
        <v>х</v>
      </c>
      <c r="J72" s="34">
        <f t="shared" si="5"/>
        <v>310389.58</v>
      </c>
      <c r="K72" s="34">
        <f t="shared" si="5"/>
        <v>310389.58</v>
      </c>
      <c r="L72" s="34">
        <f t="shared" si="4"/>
        <v>0</v>
      </c>
      <c r="M72" s="34">
        <f t="shared" si="4"/>
        <v>0</v>
      </c>
      <c r="N72" s="34">
        <f t="shared" si="4"/>
        <v>0</v>
      </c>
      <c r="O72" s="34" t="str">
        <f t="shared" si="4"/>
        <v>х</v>
      </c>
      <c r="P72" s="34">
        <f t="shared" si="4"/>
        <v>0</v>
      </c>
      <c r="Q72" s="34">
        <f t="shared" si="4"/>
        <v>0</v>
      </c>
      <c r="R72" s="34">
        <f t="shared" si="4"/>
        <v>0</v>
      </c>
      <c r="S72" s="34">
        <f t="shared" si="4"/>
        <v>0</v>
      </c>
    </row>
    <row r="73" spans="2:19" s="4" customFormat="1" ht="23.25" customHeight="1">
      <c r="B73" s="36" t="s">
        <v>46</v>
      </c>
      <c r="C73" s="84">
        <f>F72</f>
        <v>38000000</v>
      </c>
      <c r="D73" s="34">
        <f>D34</f>
        <v>0</v>
      </c>
      <c r="E73" s="34">
        <f>E34</f>
        <v>0</v>
      </c>
      <c r="F73" s="34">
        <f>F34</f>
        <v>38000000</v>
      </c>
      <c r="G73" s="34">
        <v>0</v>
      </c>
      <c r="H73" s="79"/>
      <c r="I73" s="34" t="s">
        <v>18</v>
      </c>
      <c r="J73" s="34">
        <f t="shared" si="5"/>
        <v>282312.88</v>
      </c>
      <c r="K73" s="34">
        <f t="shared" si="5"/>
        <v>282312.88</v>
      </c>
      <c r="L73" s="34">
        <f t="shared" si="4"/>
        <v>0</v>
      </c>
      <c r="M73" s="34">
        <f t="shared" si="4"/>
        <v>0</v>
      </c>
      <c r="N73" s="34">
        <f t="shared" si="4"/>
        <v>0</v>
      </c>
      <c r="O73" s="34">
        <f t="shared" si="4"/>
        <v>0</v>
      </c>
      <c r="P73" s="34">
        <f t="shared" si="4"/>
        <v>0</v>
      </c>
      <c r="Q73" s="34">
        <f t="shared" si="4"/>
        <v>0</v>
      </c>
      <c r="R73" s="34">
        <f t="shared" si="4"/>
        <v>0</v>
      </c>
      <c r="S73" s="34">
        <f t="shared" si="4"/>
        <v>0</v>
      </c>
    </row>
    <row r="74" spans="2:19" s="4" customFormat="1" ht="23.25" customHeight="1">
      <c r="B74" s="36" t="s">
        <v>48</v>
      </c>
      <c r="C74" s="84">
        <f>F73</f>
        <v>38000000</v>
      </c>
      <c r="D74" s="34">
        <f>D35</f>
        <v>2000000</v>
      </c>
      <c r="E74" s="34">
        <f>E35</f>
        <v>0</v>
      </c>
      <c r="F74" s="34">
        <f>F35</f>
        <v>40000000</v>
      </c>
      <c r="G74" s="34">
        <v>0</v>
      </c>
      <c r="H74" s="79"/>
      <c r="I74" s="34" t="s">
        <v>18</v>
      </c>
      <c r="J74" s="34">
        <f>J35</f>
        <v>309227.12</v>
      </c>
      <c r="K74" s="34">
        <f>K35</f>
        <v>309227.12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</row>
    <row r="75" spans="2:19" s="4" customFormat="1" ht="23.25" customHeight="1">
      <c r="B75" s="36" t="s">
        <v>53</v>
      </c>
      <c r="C75" s="84">
        <v>40000000</v>
      </c>
      <c r="D75" s="34">
        <v>0</v>
      </c>
      <c r="E75" s="34">
        <v>0</v>
      </c>
      <c r="F75" s="34">
        <v>40000000</v>
      </c>
      <c r="G75" s="34">
        <v>0</v>
      </c>
      <c r="H75" s="79"/>
      <c r="I75" s="34" t="s">
        <v>18</v>
      </c>
      <c r="J75" s="34">
        <v>315031.23</v>
      </c>
      <c r="K75" s="34">
        <v>315031.23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</row>
    <row r="76" spans="2:19" s="4" customFormat="1" ht="23.25" customHeight="1">
      <c r="B76" s="44" t="s">
        <v>21</v>
      </c>
      <c r="C76" s="76" t="s">
        <v>18</v>
      </c>
      <c r="D76" s="80">
        <f>D37</f>
        <v>10000000</v>
      </c>
      <c r="E76" s="80">
        <f>E37</f>
        <v>8000000</v>
      </c>
      <c r="F76" s="80">
        <f>F37</f>
        <v>40000000</v>
      </c>
      <c r="G76" s="80">
        <f>G71</f>
        <v>0</v>
      </c>
      <c r="H76" s="80"/>
      <c r="I76" s="80">
        <f aca="true" t="shared" si="6" ref="I76:R76">I71</f>
        <v>0</v>
      </c>
      <c r="J76" s="80">
        <f>J37</f>
        <v>1216960.81</v>
      </c>
      <c r="K76" s="80">
        <f>K37</f>
        <v>1216960.81</v>
      </c>
      <c r="L76" s="80">
        <f t="shared" si="6"/>
        <v>0</v>
      </c>
      <c r="M76" s="80">
        <f t="shared" si="6"/>
        <v>0</v>
      </c>
      <c r="N76" s="80">
        <f t="shared" si="6"/>
        <v>0</v>
      </c>
      <c r="O76" s="80">
        <v>0</v>
      </c>
      <c r="P76" s="80">
        <f t="shared" si="6"/>
        <v>0</v>
      </c>
      <c r="Q76" s="80">
        <f t="shared" si="6"/>
        <v>0</v>
      </c>
      <c r="R76" s="80">
        <f t="shared" si="6"/>
        <v>0</v>
      </c>
      <c r="S76" s="80">
        <v>0</v>
      </c>
    </row>
    <row r="77" spans="2:19" s="5" customFormat="1" ht="30.75" customHeight="1">
      <c r="B77" s="53" t="s">
        <v>23</v>
      </c>
      <c r="C77" s="54" t="s">
        <v>18</v>
      </c>
      <c r="D77" s="54">
        <v>0</v>
      </c>
      <c r="E77" s="54">
        <v>0</v>
      </c>
      <c r="F77" s="54">
        <v>0</v>
      </c>
      <c r="G77" s="54">
        <v>0</v>
      </c>
      <c r="H77" s="55"/>
      <c r="I77" s="54" t="s">
        <v>18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 t="s">
        <v>18</v>
      </c>
      <c r="P77" s="54">
        <v>0</v>
      </c>
      <c r="Q77" s="54">
        <v>0</v>
      </c>
      <c r="R77" s="54">
        <v>0</v>
      </c>
      <c r="S77" s="54">
        <v>0</v>
      </c>
    </row>
    <row r="78" spans="2:19" ht="23.25" customHeight="1">
      <c r="B78" s="28" t="s">
        <v>31</v>
      </c>
      <c r="C78" s="29"/>
      <c r="D78" s="29"/>
      <c r="E78" s="29"/>
      <c r="F78" s="29"/>
      <c r="G78" s="29"/>
      <c r="H78" s="30"/>
      <c r="I78" s="29"/>
      <c r="J78" s="29"/>
      <c r="K78" s="29"/>
      <c r="L78" s="29"/>
      <c r="M78" s="29"/>
      <c r="N78" s="30"/>
      <c r="O78" s="29"/>
      <c r="P78" s="29"/>
      <c r="Q78" s="29"/>
      <c r="R78" s="29"/>
      <c r="S78" s="29"/>
    </row>
    <row r="79" spans="2:19" ht="23.25" customHeight="1">
      <c r="B79" s="28" t="s">
        <v>32</v>
      </c>
      <c r="C79" s="29"/>
      <c r="D79" s="29"/>
      <c r="E79" s="29"/>
      <c r="F79" s="29"/>
      <c r="G79" s="29"/>
      <c r="H79" s="30"/>
      <c r="I79" s="29"/>
      <c r="J79" s="29"/>
      <c r="K79" s="29"/>
      <c r="L79" s="29"/>
      <c r="M79" s="29"/>
      <c r="N79" s="30"/>
      <c r="O79" s="29"/>
      <c r="P79" s="29"/>
      <c r="Q79" s="29"/>
      <c r="R79" s="29"/>
      <c r="S79" s="29"/>
    </row>
    <row r="80" spans="2:19" ht="23.25" customHeight="1">
      <c r="B80" s="56" t="s">
        <v>16</v>
      </c>
      <c r="C80" s="57">
        <v>0</v>
      </c>
      <c r="D80" s="57" t="s">
        <v>17</v>
      </c>
      <c r="E80" s="57"/>
      <c r="F80" s="57"/>
      <c r="G80" s="57"/>
      <c r="H80" s="58"/>
      <c r="I80" s="57">
        <v>0</v>
      </c>
      <c r="J80" s="57" t="s">
        <v>17</v>
      </c>
      <c r="K80" s="57" t="s">
        <v>17</v>
      </c>
      <c r="L80" s="59"/>
      <c r="M80" s="59"/>
      <c r="N80" s="60"/>
      <c r="O80" s="59">
        <v>0</v>
      </c>
      <c r="P80" s="59" t="s">
        <v>17</v>
      </c>
      <c r="Q80" s="59" t="s">
        <v>17</v>
      </c>
      <c r="R80" s="59" t="s">
        <v>17</v>
      </c>
      <c r="S80" s="59"/>
    </row>
    <row r="81" spans="2:19" ht="23.25" customHeight="1">
      <c r="B81" s="82" t="s">
        <v>38</v>
      </c>
      <c r="C81" s="32">
        <v>0</v>
      </c>
      <c r="D81" s="76">
        <v>0</v>
      </c>
      <c r="E81" s="76">
        <v>0</v>
      </c>
      <c r="F81" s="76">
        <f>C80+D81-E81</f>
        <v>0</v>
      </c>
      <c r="G81" s="76">
        <v>0</v>
      </c>
      <c r="H81" s="77"/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34">
        <v>0</v>
      </c>
    </row>
    <row r="82" spans="2:19" ht="23.25" customHeight="1">
      <c r="B82" s="82" t="s">
        <v>45</v>
      </c>
      <c r="C82" s="32">
        <v>0</v>
      </c>
      <c r="D82" s="76">
        <v>0</v>
      </c>
      <c r="E82" s="76">
        <v>0</v>
      </c>
      <c r="F82" s="76">
        <f>C81+D82-E82</f>
        <v>0</v>
      </c>
      <c r="G82" s="76">
        <v>0</v>
      </c>
      <c r="H82" s="77"/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34">
        <v>0</v>
      </c>
    </row>
    <row r="83" spans="2:19" ht="23.25" customHeight="1">
      <c r="B83" s="82" t="s">
        <v>46</v>
      </c>
      <c r="C83" s="32">
        <v>0</v>
      </c>
      <c r="D83" s="76">
        <v>0</v>
      </c>
      <c r="E83" s="76">
        <v>0</v>
      </c>
      <c r="F83" s="76">
        <f>C82+D83-E83</f>
        <v>0</v>
      </c>
      <c r="G83" s="76">
        <v>0</v>
      </c>
      <c r="H83" s="77"/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34">
        <v>0</v>
      </c>
    </row>
    <row r="84" spans="2:19" ht="23.25" customHeight="1">
      <c r="B84" s="82" t="s">
        <v>48</v>
      </c>
      <c r="C84" s="32">
        <v>0</v>
      </c>
      <c r="D84" s="76">
        <v>0</v>
      </c>
      <c r="E84" s="76">
        <v>0</v>
      </c>
      <c r="F84" s="76">
        <f>C83+D84-E84</f>
        <v>0</v>
      </c>
      <c r="G84" s="76">
        <v>0</v>
      </c>
      <c r="H84" s="77"/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34">
        <v>0</v>
      </c>
    </row>
    <row r="85" spans="2:19" ht="23.25" customHeight="1">
      <c r="B85" s="82" t="s">
        <v>53</v>
      </c>
      <c r="C85" s="32"/>
      <c r="D85" s="76"/>
      <c r="E85" s="76">
        <v>0</v>
      </c>
      <c r="F85" s="76">
        <v>0</v>
      </c>
      <c r="G85" s="76">
        <v>0</v>
      </c>
      <c r="H85" s="77"/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34">
        <v>0</v>
      </c>
    </row>
    <row r="86" spans="2:19" ht="23.25" customHeight="1">
      <c r="B86" s="53" t="s">
        <v>19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61"/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60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</row>
    <row r="87" spans="2:19" ht="23.25" customHeight="1">
      <c r="B87" s="28" t="s">
        <v>33</v>
      </c>
      <c r="C87" s="46"/>
      <c r="D87" s="46"/>
      <c r="E87" s="29"/>
      <c r="F87" s="29"/>
      <c r="G87" s="29"/>
      <c r="H87" s="30"/>
      <c r="I87" s="29"/>
      <c r="J87" s="29"/>
      <c r="K87" s="29"/>
      <c r="L87" s="29"/>
      <c r="M87" s="29"/>
      <c r="N87" s="30"/>
      <c r="O87" s="29"/>
      <c r="P87" s="29"/>
      <c r="Q87" s="29"/>
      <c r="R87" s="29"/>
      <c r="S87" s="29"/>
    </row>
    <row r="88" spans="2:19" s="8" customFormat="1" ht="23.25" customHeight="1">
      <c r="B88" s="31" t="s">
        <v>16</v>
      </c>
      <c r="C88" s="31">
        <v>0</v>
      </c>
      <c r="D88" s="31"/>
      <c r="E88" s="31"/>
      <c r="F88" s="31"/>
      <c r="G88" s="31"/>
      <c r="H88" s="62"/>
      <c r="I88" s="31">
        <v>0</v>
      </c>
      <c r="J88" s="31"/>
      <c r="K88" s="31"/>
      <c r="L88" s="31"/>
      <c r="M88" s="31"/>
      <c r="N88" s="62"/>
      <c r="O88" s="31">
        <v>0</v>
      </c>
      <c r="P88" s="31"/>
      <c r="Q88" s="31"/>
      <c r="R88" s="31"/>
      <c r="S88" s="31"/>
    </row>
    <row r="89" spans="2:19" s="9" customFormat="1" ht="23.25" customHeight="1">
      <c r="B89" s="63" t="s">
        <v>21</v>
      </c>
      <c r="C89" s="64" t="s">
        <v>22</v>
      </c>
      <c r="D89" s="65">
        <v>0</v>
      </c>
      <c r="E89" s="65">
        <v>0</v>
      </c>
      <c r="F89" s="65">
        <v>0</v>
      </c>
      <c r="G89" s="65">
        <v>0</v>
      </c>
      <c r="H89" s="66"/>
      <c r="I89" s="64" t="s">
        <v>22</v>
      </c>
      <c r="J89" s="65">
        <v>0</v>
      </c>
      <c r="K89" s="65">
        <v>0</v>
      </c>
      <c r="L89" s="65">
        <v>0</v>
      </c>
      <c r="M89" s="65">
        <v>0</v>
      </c>
      <c r="N89" s="67">
        <v>0</v>
      </c>
      <c r="O89" s="68" t="s">
        <v>22</v>
      </c>
      <c r="P89" s="65">
        <v>0</v>
      </c>
      <c r="Q89" s="65">
        <v>0</v>
      </c>
      <c r="R89" s="65">
        <v>0</v>
      </c>
      <c r="S89" s="65">
        <v>0</v>
      </c>
    </row>
    <row r="90" spans="2:19" s="9" customFormat="1" ht="32.25" customHeight="1">
      <c r="B90" s="53" t="s">
        <v>23</v>
      </c>
      <c r="C90" s="54" t="s">
        <v>18</v>
      </c>
      <c r="D90" s="54">
        <v>0</v>
      </c>
      <c r="E90" s="54">
        <v>0</v>
      </c>
      <c r="F90" s="54">
        <v>0</v>
      </c>
      <c r="G90" s="54">
        <v>0</v>
      </c>
      <c r="H90" s="55"/>
      <c r="I90" s="54" t="s">
        <v>18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 t="s">
        <v>18</v>
      </c>
      <c r="P90" s="54">
        <v>0</v>
      </c>
      <c r="Q90" s="54">
        <v>0</v>
      </c>
      <c r="R90" s="54">
        <v>0</v>
      </c>
      <c r="S90" s="54">
        <v>0</v>
      </c>
    </row>
    <row r="91" spans="2:19" ht="27" customHeight="1">
      <c r="B91" s="28" t="s">
        <v>34</v>
      </c>
      <c r="C91" s="29"/>
      <c r="D91" s="29"/>
      <c r="E91" s="29"/>
      <c r="F91" s="29"/>
      <c r="G91" s="29"/>
      <c r="H91" s="30"/>
      <c r="I91" s="29"/>
      <c r="J91" s="29"/>
      <c r="K91" s="29"/>
      <c r="L91" s="29"/>
      <c r="M91" s="29"/>
      <c r="N91" s="30"/>
      <c r="O91" s="29"/>
      <c r="P91" s="29"/>
      <c r="Q91" s="29"/>
      <c r="R91" s="29"/>
      <c r="S91" s="29"/>
    </row>
    <row r="92" spans="2:19" s="7" customFormat="1" ht="27" customHeight="1">
      <c r="B92" s="31" t="s">
        <v>16</v>
      </c>
      <c r="C92" s="32">
        <f>C70+C88</f>
        <v>38000000</v>
      </c>
      <c r="D92" s="32"/>
      <c r="E92" s="32"/>
      <c r="F92" s="32"/>
      <c r="G92" s="32"/>
      <c r="H92" s="43"/>
      <c r="I92" s="32">
        <v>0</v>
      </c>
      <c r="J92" s="32"/>
      <c r="K92" s="32"/>
      <c r="L92" s="32"/>
      <c r="M92" s="32"/>
      <c r="N92" s="43"/>
      <c r="O92" s="32">
        <v>0</v>
      </c>
      <c r="P92" s="32"/>
      <c r="Q92" s="32"/>
      <c r="R92" s="32"/>
      <c r="S92" s="32"/>
    </row>
    <row r="93" spans="2:19" s="7" customFormat="1" ht="27" customHeight="1">
      <c r="B93" s="36" t="s">
        <v>38</v>
      </c>
      <c r="C93" s="34">
        <f>C92</f>
        <v>38000000</v>
      </c>
      <c r="D93" s="34">
        <f>D71</f>
        <v>0</v>
      </c>
      <c r="E93" s="34">
        <f>E71</f>
        <v>2000000</v>
      </c>
      <c r="F93" s="34">
        <f>C93+D93-E93</f>
        <v>36000000</v>
      </c>
      <c r="G93" s="34">
        <f aca="true" t="shared" si="7" ref="G93:S93">G89</f>
        <v>0</v>
      </c>
      <c r="H93" s="79"/>
      <c r="I93" s="34" t="str">
        <f t="shared" si="7"/>
        <v>Х</v>
      </c>
      <c r="J93" s="34">
        <f>J32</f>
        <v>0</v>
      </c>
      <c r="K93" s="34">
        <f>K32</f>
        <v>0</v>
      </c>
      <c r="L93" s="34">
        <f t="shared" si="7"/>
        <v>0</v>
      </c>
      <c r="M93" s="34">
        <f t="shared" si="7"/>
        <v>0</v>
      </c>
      <c r="N93" s="34">
        <f t="shared" si="7"/>
        <v>0</v>
      </c>
      <c r="O93" s="34" t="str">
        <f t="shared" si="7"/>
        <v>Х</v>
      </c>
      <c r="P93" s="34">
        <f t="shared" si="7"/>
        <v>0</v>
      </c>
      <c r="Q93" s="34">
        <f t="shared" si="7"/>
        <v>0</v>
      </c>
      <c r="R93" s="34">
        <f t="shared" si="7"/>
        <v>0</v>
      </c>
      <c r="S93" s="34">
        <f t="shared" si="7"/>
        <v>0</v>
      </c>
    </row>
    <row r="94" spans="2:21" s="7" customFormat="1" ht="27" customHeight="1">
      <c r="B94" s="36" t="s">
        <v>45</v>
      </c>
      <c r="C94" s="34">
        <f>C72</f>
        <v>36000000</v>
      </c>
      <c r="D94" s="34">
        <f>D72</f>
        <v>8000000</v>
      </c>
      <c r="E94" s="34">
        <f>E72</f>
        <v>6000000</v>
      </c>
      <c r="F94" s="34">
        <f>F72</f>
        <v>38000000</v>
      </c>
      <c r="G94" s="34">
        <f>G72</f>
        <v>0</v>
      </c>
      <c r="H94" s="34"/>
      <c r="I94" s="34" t="str">
        <f aca="true" t="shared" si="8" ref="I94:U94">I72</f>
        <v>х</v>
      </c>
      <c r="J94" s="34">
        <f t="shared" si="8"/>
        <v>310389.58</v>
      </c>
      <c r="K94" s="34">
        <f t="shared" si="8"/>
        <v>310389.58</v>
      </c>
      <c r="L94" s="34">
        <f t="shared" si="8"/>
        <v>0</v>
      </c>
      <c r="M94" s="34">
        <f t="shared" si="8"/>
        <v>0</v>
      </c>
      <c r="N94" s="34">
        <f t="shared" si="8"/>
        <v>0</v>
      </c>
      <c r="O94" s="34" t="str">
        <f t="shared" si="8"/>
        <v>х</v>
      </c>
      <c r="P94" s="34">
        <f t="shared" si="8"/>
        <v>0</v>
      </c>
      <c r="Q94" s="34">
        <f t="shared" si="8"/>
        <v>0</v>
      </c>
      <c r="R94" s="34">
        <f t="shared" si="8"/>
        <v>0</v>
      </c>
      <c r="S94" s="34">
        <f t="shared" si="8"/>
        <v>0</v>
      </c>
      <c r="T94" s="34">
        <f t="shared" si="8"/>
        <v>0</v>
      </c>
      <c r="U94" s="34">
        <f t="shared" si="8"/>
        <v>0</v>
      </c>
    </row>
    <row r="95" spans="2:21" s="7" customFormat="1" ht="27" customHeight="1">
      <c r="B95" s="36" t="s">
        <v>46</v>
      </c>
      <c r="C95" s="34">
        <f>C73</f>
        <v>38000000</v>
      </c>
      <c r="D95" s="34">
        <f>D73</f>
        <v>0</v>
      </c>
      <c r="E95" s="34">
        <f>E73</f>
        <v>0</v>
      </c>
      <c r="F95" s="34">
        <f>F73</f>
        <v>38000000</v>
      </c>
      <c r="G95" s="34">
        <v>0</v>
      </c>
      <c r="H95" s="34"/>
      <c r="I95" s="34" t="s">
        <v>18</v>
      </c>
      <c r="J95" s="34">
        <f>J73</f>
        <v>282312.88</v>
      </c>
      <c r="K95" s="34">
        <f>K73</f>
        <v>282312.88</v>
      </c>
      <c r="L95" s="34">
        <f>L73</f>
        <v>0</v>
      </c>
      <c r="M95" s="34">
        <f>M73</f>
        <v>0</v>
      </c>
      <c r="N95" s="34">
        <f>N73</f>
        <v>0</v>
      </c>
      <c r="O95" s="34" t="s">
        <v>18</v>
      </c>
      <c r="P95" s="34">
        <f>P73</f>
        <v>0</v>
      </c>
      <c r="Q95" s="34">
        <f>Q73</f>
        <v>0</v>
      </c>
      <c r="R95" s="34">
        <f>R73</f>
        <v>0</v>
      </c>
      <c r="S95" s="34">
        <f>S73</f>
        <v>0</v>
      </c>
      <c r="T95" s="87"/>
      <c r="U95" s="87"/>
    </row>
    <row r="96" spans="2:21" s="7" customFormat="1" ht="27" customHeight="1">
      <c r="B96" s="36" t="s">
        <v>48</v>
      </c>
      <c r="C96" s="34">
        <f>C74</f>
        <v>38000000</v>
      </c>
      <c r="D96" s="34">
        <f>D74</f>
        <v>2000000</v>
      </c>
      <c r="E96" s="34">
        <f>E74</f>
        <v>0</v>
      </c>
      <c r="F96" s="34">
        <f>F74</f>
        <v>40000000</v>
      </c>
      <c r="G96" s="34">
        <v>0</v>
      </c>
      <c r="H96" s="34"/>
      <c r="I96" s="34" t="s">
        <v>18</v>
      </c>
      <c r="J96" s="34">
        <f>J74</f>
        <v>309227.12</v>
      </c>
      <c r="K96" s="34">
        <f>K74</f>
        <v>309227.12</v>
      </c>
      <c r="L96" s="34">
        <v>0</v>
      </c>
      <c r="M96" s="34">
        <v>0</v>
      </c>
      <c r="N96" s="34">
        <v>0</v>
      </c>
      <c r="O96" s="34" t="s">
        <v>18</v>
      </c>
      <c r="P96" s="34">
        <v>0</v>
      </c>
      <c r="Q96" s="34">
        <v>0</v>
      </c>
      <c r="R96" s="34">
        <v>0</v>
      </c>
      <c r="S96" s="34">
        <v>0</v>
      </c>
      <c r="T96" s="87"/>
      <c r="U96" s="87"/>
    </row>
    <row r="97" spans="2:21" s="7" customFormat="1" ht="27" customHeight="1">
      <c r="B97" s="36" t="s">
        <v>53</v>
      </c>
      <c r="C97" s="34"/>
      <c r="D97" s="34"/>
      <c r="E97" s="34"/>
      <c r="F97" s="34"/>
      <c r="G97" s="34"/>
      <c r="H97" s="34"/>
      <c r="I97" s="34"/>
      <c r="J97" s="34">
        <v>315031.23</v>
      </c>
      <c r="K97" s="34">
        <v>315031.23</v>
      </c>
      <c r="L97" s="34">
        <v>0</v>
      </c>
      <c r="M97" s="34">
        <v>0</v>
      </c>
      <c r="N97" s="34">
        <v>0</v>
      </c>
      <c r="O97" s="34" t="s">
        <v>18</v>
      </c>
      <c r="P97" s="34">
        <v>0</v>
      </c>
      <c r="Q97" s="34">
        <v>0</v>
      </c>
      <c r="R97" s="34">
        <v>0</v>
      </c>
      <c r="S97" s="34">
        <v>0</v>
      </c>
      <c r="T97" s="87"/>
      <c r="U97" s="87"/>
    </row>
    <row r="98" spans="2:19" s="7" customFormat="1" ht="27" customHeight="1">
      <c r="B98" s="44" t="s">
        <v>21</v>
      </c>
      <c r="C98" s="32" t="s">
        <v>18</v>
      </c>
      <c r="D98" s="32">
        <f>D76</f>
        <v>10000000</v>
      </c>
      <c r="E98" s="32">
        <f>E76</f>
        <v>8000000</v>
      </c>
      <c r="F98" s="32">
        <f>F76</f>
        <v>40000000</v>
      </c>
      <c r="G98" s="32">
        <f>G93</f>
        <v>0</v>
      </c>
      <c r="H98" s="32"/>
      <c r="I98" s="32" t="str">
        <f>I93</f>
        <v>Х</v>
      </c>
      <c r="J98" s="80">
        <f>J37</f>
        <v>1216960.81</v>
      </c>
      <c r="K98" s="80">
        <f>K37</f>
        <v>1216960.81</v>
      </c>
      <c r="L98" s="32">
        <f aca="true" t="shared" si="9" ref="L98:S98">L93</f>
        <v>0</v>
      </c>
      <c r="M98" s="32">
        <f t="shared" si="9"/>
        <v>0</v>
      </c>
      <c r="N98" s="32">
        <f t="shared" si="9"/>
        <v>0</v>
      </c>
      <c r="O98" s="32" t="str">
        <f t="shared" si="9"/>
        <v>Х</v>
      </c>
      <c r="P98" s="32">
        <f t="shared" si="9"/>
        <v>0</v>
      </c>
      <c r="Q98" s="32">
        <f t="shared" si="9"/>
        <v>0</v>
      </c>
      <c r="R98" s="32">
        <f t="shared" si="9"/>
        <v>0</v>
      </c>
      <c r="S98" s="32">
        <f t="shared" si="9"/>
        <v>0</v>
      </c>
    </row>
    <row r="99" spans="2:19" s="10" customFormat="1" ht="30" customHeight="1">
      <c r="B99" s="53" t="s">
        <v>23</v>
      </c>
      <c r="C99" s="54" t="s">
        <v>18</v>
      </c>
      <c r="D99" s="54">
        <v>0</v>
      </c>
      <c r="E99" s="54">
        <v>0</v>
      </c>
      <c r="F99" s="54">
        <v>0</v>
      </c>
      <c r="G99" s="54">
        <v>0</v>
      </c>
      <c r="H99" s="55"/>
      <c r="I99" s="54" t="s">
        <v>18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 t="s">
        <v>18</v>
      </c>
      <c r="P99" s="54">
        <v>0</v>
      </c>
      <c r="Q99" s="54">
        <v>0</v>
      </c>
      <c r="R99" s="54">
        <v>0</v>
      </c>
      <c r="S99" s="54">
        <v>0</v>
      </c>
    </row>
    <row r="100" spans="2:19" s="10" customFormat="1" ht="23.25" customHeight="1">
      <c r="B100" s="69"/>
      <c r="C100" s="70"/>
      <c r="D100" s="70"/>
      <c r="E100" s="70"/>
      <c r="F100" s="71"/>
      <c r="G100" s="70"/>
      <c r="H100" s="70"/>
      <c r="I100" s="70"/>
      <c r="J100" s="70"/>
      <c r="K100" s="70"/>
      <c r="L100" s="70"/>
      <c r="M100" s="70"/>
      <c r="N100" s="72"/>
      <c r="O100" s="70"/>
      <c r="P100" s="70"/>
      <c r="Q100" s="70"/>
      <c r="R100" s="70"/>
      <c r="S100" s="70"/>
    </row>
    <row r="101" spans="2:19" s="9" customFormat="1" ht="13.5" customHeight="1">
      <c r="B101" s="69" t="s">
        <v>35</v>
      </c>
      <c r="C101" s="73"/>
      <c r="D101" s="88" t="s">
        <v>36</v>
      </c>
      <c r="E101" s="88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4"/>
    </row>
    <row r="102" spans="2:19" s="9" customFormat="1" ht="18" customHeight="1">
      <c r="B102" s="92"/>
      <c r="C102" s="92"/>
      <c r="D102" s="92"/>
      <c r="E102" s="92"/>
      <c r="F102" s="92"/>
      <c r="G102" s="92"/>
      <c r="H102" s="92"/>
      <c r="I102" s="92"/>
      <c r="J102" s="74"/>
      <c r="K102" s="74"/>
      <c r="L102" s="74"/>
      <c r="M102" s="74"/>
      <c r="N102" s="75"/>
      <c r="O102" s="74"/>
      <c r="P102" s="74"/>
      <c r="Q102" s="74"/>
      <c r="R102" s="74"/>
      <c r="S102" s="74"/>
    </row>
    <row r="103" spans="2:19" s="4" customFormat="1" ht="45.75" customHeight="1">
      <c r="B103" s="91" t="s">
        <v>49</v>
      </c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8:14" s="4" customFormat="1" ht="23.25" customHeight="1">
      <c r="H104" s="2"/>
      <c r="N104" s="1"/>
    </row>
    <row r="105" spans="8:14" s="4" customFormat="1" ht="23.25" customHeight="1">
      <c r="H105" s="2"/>
      <c r="N105" s="1"/>
    </row>
    <row r="106" spans="8:14" s="4" customFormat="1" ht="23.25" customHeight="1">
      <c r="H106" s="2"/>
      <c r="N106" s="1"/>
    </row>
    <row r="107" spans="8:14" s="4" customFormat="1" ht="23.25" customHeight="1">
      <c r="H107" s="2"/>
      <c r="N107" s="1"/>
    </row>
    <row r="108" ht="23.25" customHeight="1"/>
    <row r="109" ht="23.25" customHeight="1"/>
    <row r="110" ht="23.25" customHeight="1"/>
    <row r="111" ht="409.5" customHeight="1" hidden="1"/>
    <row r="112" ht="11.25" customHeight="1"/>
    <row r="113" ht="12.75" customHeight="1"/>
    <row r="114" spans="2:19" ht="12.75" customHeight="1">
      <c r="B114" s="11"/>
      <c r="C114" s="11"/>
      <c r="D114" s="11"/>
      <c r="E114" s="11"/>
      <c r="F114" s="11"/>
      <c r="G114" s="11"/>
      <c r="H114" s="12"/>
      <c r="I114" s="11"/>
      <c r="J114" s="11"/>
      <c r="K114" s="11"/>
      <c r="L114" s="11"/>
      <c r="M114" s="11"/>
      <c r="N114" s="13"/>
      <c r="O114" s="11"/>
      <c r="P114" s="11"/>
      <c r="Q114" s="11"/>
      <c r="R114" s="11"/>
      <c r="S114" s="11"/>
    </row>
    <row r="115" spans="2:19" ht="12.75" customHeight="1">
      <c r="B115" s="11"/>
      <c r="C115" s="12"/>
      <c r="D115" s="11"/>
      <c r="E115" s="11"/>
      <c r="F115" s="11"/>
      <c r="G115" s="11"/>
      <c r="H115" s="12"/>
      <c r="I115" s="11"/>
      <c r="J115" s="11"/>
      <c r="K115" s="11"/>
      <c r="L115" s="11"/>
      <c r="M115" s="11"/>
      <c r="N115" s="13"/>
      <c r="O115" s="11"/>
      <c r="P115" s="11"/>
      <c r="Q115" s="11"/>
      <c r="R115" s="11"/>
      <c r="S115" s="11"/>
    </row>
  </sheetData>
  <mergeCells count="12">
    <mergeCell ref="C4:G4"/>
    <mergeCell ref="B4:B5"/>
    <mergeCell ref="B7:E7"/>
    <mergeCell ref="H1:M1"/>
    <mergeCell ref="H4:M4"/>
    <mergeCell ref="J3:K3"/>
    <mergeCell ref="H2:M2"/>
    <mergeCell ref="D101:E101"/>
    <mergeCell ref="B8:E8"/>
    <mergeCell ref="B103:S103"/>
    <mergeCell ref="B102:I102"/>
    <mergeCell ref="B20:E20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8" r:id="rId1"/>
  <rowBreaks count="1" manualBreakCount="1"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dobrivskaya</cp:lastModifiedBy>
  <cp:lastPrinted>2013-05-28T05:54:57Z</cp:lastPrinted>
  <dcterms:created xsi:type="dcterms:W3CDTF">2010-10-04T10:20:09Z</dcterms:created>
  <dcterms:modified xsi:type="dcterms:W3CDTF">2013-05-28T05:55:03Z</dcterms:modified>
  <cp:category/>
  <cp:version/>
  <cp:contentType/>
  <cp:contentStatus/>
</cp:coreProperties>
</file>