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" windowWidth="16200" windowHeight="1173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книга_1'!$B$1:$U$128</definedName>
  </definedNames>
  <calcPr fullCalcOnLoad="1"/>
</workbook>
</file>

<file path=xl/sharedStrings.xml><?xml version="1.0" encoding="utf-8"?>
<sst xmlns="http://schemas.openxmlformats.org/spreadsheetml/2006/main" count="164" uniqueCount="56">
  <si>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</si>
  <si>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</si>
  <si>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</si>
  <si>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</si>
  <si>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</si>
  <si>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</si>
  <si>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</si>
  <si>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</si>
  <si>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</si>
  <si>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</si>
  <si>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</si>
  <si>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</si>
  <si>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</si>
  <si>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</si>
  <si>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</si>
  <si>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</si>
  <si>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</si>
  <si>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</si>
  <si>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</si>
  <si>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</si>
  <si>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</si>
  <si>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</si>
  <si>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</si>
  <si>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</si>
  <si>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</si>
  <si>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</si>
  <si>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</si>
  <si>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</si>
  <si>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</si>
  <si>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</si>
  <si>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</si>
  <si>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</si>
  <si>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</si>
  <si>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</si>
  <si>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</si>
  <si>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</si>
  <si>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</si>
  <si>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</si>
  <si>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</si>
  <si>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</si>
  <si>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</si>
  <si>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</si>
  <si>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</si>
  <si>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</si>
  <si>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</si>
  <si>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</si>
  <si>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апрель</t>
  </si>
  <si>
    <t>апель</t>
  </si>
  <si>
    <t>май</t>
  </si>
  <si>
    <t xml:space="preserve">Договор № 0017/0/17216 от 05.06.2017   кредитор: ПАО "Сбербанк России" Дата погашения: 04.05.2019г.  Без обеспечения </t>
  </si>
  <si>
    <t>июнь</t>
  </si>
  <si>
    <t xml:space="preserve"> </t>
  </si>
  <si>
    <t>июль</t>
  </si>
  <si>
    <t>август</t>
  </si>
  <si>
    <t>сентябрь</t>
  </si>
  <si>
    <t>на 01.10.2017г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</si>
</sst>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1"/>
  <sheetViews>
    <sheetView tabSelected="1" view="pageBreakPreview" zoomScaleNormal="75" zoomScaleSheetLayoutView="100" zoomScalePageLayoutView="0" workbookViewId="0" topLeftCell="A1">
      <pane xSplit="2" ySplit="7" topLeftCell="C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3" sqref="B4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55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7">
        <v>42775</v>
      </c>
      <c r="C11" s="41">
        <v>20000000</v>
      </c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v>226208.27</v>
      </c>
      <c r="K11" s="32">
        <v>226208.27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7">
        <v>42801</v>
      </c>
      <c r="C12" s="41">
        <v>20000000</v>
      </c>
      <c r="D12" s="41">
        <v>0</v>
      </c>
      <c r="E12" s="41">
        <v>0</v>
      </c>
      <c r="F12" s="32">
        <v>20000000</v>
      </c>
      <c r="G12" s="32">
        <v>0</v>
      </c>
      <c r="H12" s="89">
        <v>0.133171</v>
      </c>
      <c r="I12" s="32">
        <v>0</v>
      </c>
      <c r="J12" s="32">
        <v>204317.15</v>
      </c>
      <c r="K12" s="32">
        <v>204317.15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>
        <v>0</v>
      </c>
    </row>
    <row r="13" spans="2:20" s="4" customFormat="1" ht="23.25" customHeight="1">
      <c r="B13" s="87">
        <v>42832</v>
      </c>
      <c r="C13" s="41">
        <v>20000000</v>
      </c>
      <c r="D13" s="41">
        <v>0</v>
      </c>
      <c r="E13" s="41">
        <v>0</v>
      </c>
      <c r="F13" s="32">
        <v>20000000</v>
      </c>
      <c r="G13" s="32">
        <v>0</v>
      </c>
      <c r="H13" s="89">
        <v>0.133171</v>
      </c>
      <c r="I13" s="32">
        <v>0</v>
      </c>
      <c r="J13" s="32">
        <v>226208.27</v>
      </c>
      <c r="K13" s="32">
        <v>226208.27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7">
        <v>42860</v>
      </c>
      <c r="C14" s="41">
        <v>20000000</v>
      </c>
      <c r="D14" s="41">
        <v>0</v>
      </c>
      <c r="E14" s="41">
        <v>0</v>
      </c>
      <c r="F14" s="32">
        <v>20000000</v>
      </c>
      <c r="G14" s="32">
        <v>0</v>
      </c>
      <c r="H14" s="89">
        <v>0.133171</v>
      </c>
      <c r="I14" s="32">
        <v>0</v>
      </c>
      <c r="J14" s="32">
        <v>218911.23</v>
      </c>
      <c r="K14" s="32">
        <v>218911.23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>
        <v>42895</v>
      </c>
      <c r="C15" s="41">
        <v>20000000</v>
      </c>
      <c r="D15" s="41">
        <v>0</v>
      </c>
      <c r="E15" s="41">
        <v>20000000</v>
      </c>
      <c r="F15" s="32">
        <v>0</v>
      </c>
      <c r="G15" s="32"/>
      <c r="H15" s="89">
        <v>0.133171</v>
      </c>
      <c r="I15" s="32">
        <v>0</v>
      </c>
      <c r="J15" s="32">
        <v>291881.64</v>
      </c>
      <c r="K15" s="32">
        <v>291881.64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8" t="s">
        <v>36</v>
      </c>
      <c r="C16" s="41"/>
      <c r="D16" s="41">
        <v>0</v>
      </c>
      <c r="E16" s="41">
        <v>20000000</v>
      </c>
      <c r="F16" s="32">
        <v>0</v>
      </c>
      <c r="G16" s="32">
        <v>0</v>
      </c>
      <c r="H16" s="89">
        <v>0.133171</v>
      </c>
      <c r="I16" s="32">
        <v>0</v>
      </c>
      <c r="J16" s="32">
        <f>SUM(J9:J15)</f>
        <v>1167526.56</v>
      </c>
      <c r="K16" s="32">
        <f>SUM(K9:K15)</f>
        <v>1167526.56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</row>
    <row r="17" spans="2:20" s="4" customFormat="1" ht="23.25" customHeight="1">
      <c r="B17" s="88" t="s">
        <v>15</v>
      </c>
      <c r="C17" s="41"/>
      <c r="D17" s="41"/>
      <c r="E17" s="41"/>
      <c r="F17" s="32"/>
      <c r="G17" s="32"/>
      <c r="H17" s="8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8" t="s">
        <v>43</v>
      </c>
      <c r="C18" s="41"/>
      <c r="D18" s="41"/>
      <c r="E18" s="41"/>
      <c r="F18" s="32"/>
      <c r="G18" s="32"/>
      <c r="H18" s="8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8" t="s">
        <v>44</v>
      </c>
      <c r="C19" s="41">
        <v>10000000</v>
      </c>
      <c r="D19" s="41">
        <v>0</v>
      </c>
      <c r="E19" s="41">
        <v>0</v>
      </c>
      <c r="F19" s="32">
        <v>0</v>
      </c>
      <c r="G19" s="32">
        <v>0</v>
      </c>
      <c r="H19" s="89">
        <v>0.114525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>
        <v>0</v>
      </c>
    </row>
    <row r="20" spans="2:20" s="4" customFormat="1" ht="23.25" customHeight="1">
      <c r="B20" s="87" t="s">
        <v>35</v>
      </c>
      <c r="C20" s="41">
        <v>10000000</v>
      </c>
      <c r="D20" s="41">
        <v>0</v>
      </c>
      <c r="E20" s="41">
        <v>0</v>
      </c>
      <c r="F20" s="32">
        <v>10000000</v>
      </c>
      <c r="G20" s="32">
        <v>0</v>
      </c>
      <c r="H20" s="89">
        <v>0.114525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>
        <v>0</v>
      </c>
    </row>
    <row r="21" spans="2:20" s="4" customFormat="1" ht="23.25" customHeight="1">
      <c r="B21" s="87">
        <v>42775</v>
      </c>
      <c r="C21" s="41">
        <v>10000000</v>
      </c>
      <c r="D21" s="41">
        <v>0</v>
      </c>
      <c r="E21" s="41">
        <v>0</v>
      </c>
      <c r="F21" s="32">
        <v>10000000</v>
      </c>
      <c r="G21" s="32">
        <v>0</v>
      </c>
      <c r="H21" s="89">
        <v>0.114525</v>
      </c>
      <c r="I21" s="32">
        <v>0</v>
      </c>
      <c r="J21" s="32">
        <v>97267.81</v>
      </c>
      <c r="K21" s="32">
        <v>97267.81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>
        <v>42801</v>
      </c>
      <c r="C22" s="41">
        <v>10000000</v>
      </c>
      <c r="D22" s="41">
        <v>0</v>
      </c>
      <c r="E22" s="41">
        <v>0</v>
      </c>
      <c r="F22" s="32">
        <v>10000000</v>
      </c>
      <c r="G22" s="32">
        <v>0</v>
      </c>
      <c r="H22" s="89">
        <v>0.114525</v>
      </c>
      <c r="I22" s="32">
        <v>0</v>
      </c>
      <c r="J22" s="32">
        <v>87854.79</v>
      </c>
      <c r="K22" s="32">
        <v>87854.79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7">
        <v>42832</v>
      </c>
      <c r="C23" s="41">
        <v>10000000</v>
      </c>
      <c r="D23" s="41">
        <v>0</v>
      </c>
      <c r="E23" s="41">
        <v>0</v>
      </c>
      <c r="F23" s="32">
        <v>10000000</v>
      </c>
      <c r="G23" s="32">
        <v>0</v>
      </c>
      <c r="H23" s="89">
        <v>0.114525</v>
      </c>
      <c r="I23" s="32">
        <v>0</v>
      </c>
      <c r="J23" s="32">
        <v>97267.81</v>
      </c>
      <c r="K23" s="32">
        <v>97267.81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7">
        <v>42860</v>
      </c>
      <c r="C24" s="41">
        <v>10000000</v>
      </c>
      <c r="D24" s="41">
        <v>0</v>
      </c>
      <c r="E24" s="41">
        <v>0</v>
      </c>
      <c r="F24" s="32">
        <v>10000000</v>
      </c>
      <c r="G24" s="32">
        <v>0</v>
      </c>
      <c r="H24" s="89">
        <v>0.114525</v>
      </c>
      <c r="I24" s="32">
        <v>0</v>
      </c>
      <c r="J24" s="32">
        <v>94130.14</v>
      </c>
      <c r="K24" s="32">
        <v>94130.14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7">
        <v>42895</v>
      </c>
      <c r="C25" s="41">
        <v>10000000</v>
      </c>
      <c r="D25" s="41">
        <v>0</v>
      </c>
      <c r="E25" s="41">
        <v>0</v>
      </c>
      <c r="F25" s="32">
        <v>10000000</v>
      </c>
      <c r="G25" s="32">
        <v>0</v>
      </c>
      <c r="H25" s="89">
        <v>0.114525</v>
      </c>
      <c r="I25" s="32">
        <v>0</v>
      </c>
      <c r="J25" s="32">
        <v>97267.81</v>
      </c>
      <c r="K25" s="32">
        <v>97267.81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7">
        <v>42909</v>
      </c>
      <c r="C26" s="41">
        <v>10000000</v>
      </c>
      <c r="D26" s="41">
        <v>0</v>
      </c>
      <c r="E26" s="41">
        <v>10000000</v>
      </c>
      <c r="F26" s="32">
        <v>0</v>
      </c>
      <c r="G26" s="32">
        <v>0</v>
      </c>
      <c r="H26" s="89">
        <v>0.114525</v>
      </c>
      <c r="I26" s="32">
        <v>0</v>
      </c>
      <c r="J26" s="32">
        <v>72166.44</v>
      </c>
      <c r="K26" s="32">
        <v>72166.44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8" t="s">
        <v>36</v>
      </c>
      <c r="C27" s="41"/>
      <c r="D27" s="41">
        <v>0</v>
      </c>
      <c r="E27" s="41">
        <v>10000000</v>
      </c>
      <c r="F27" s="32">
        <v>0</v>
      </c>
      <c r="G27" s="32">
        <v>0</v>
      </c>
      <c r="H27" s="89">
        <v>0.114525</v>
      </c>
      <c r="I27" s="32">
        <v>0</v>
      </c>
      <c r="J27" s="32">
        <f>SUM(J19:J26)</f>
        <v>545954.8</v>
      </c>
      <c r="K27" s="32">
        <f>SUM(K19:K26)</f>
        <v>545954.8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>
        <v>0</v>
      </c>
    </row>
    <row r="28" spans="2:20" s="4" customFormat="1" ht="23.25" customHeight="1">
      <c r="B28" s="88" t="s">
        <v>15</v>
      </c>
      <c r="C28" s="41"/>
      <c r="D28" s="41"/>
      <c r="E28" s="41"/>
      <c r="F28" s="32"/>
      <c r="G28" s="32"/>
      <c r="H28" s="8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5"/>
    </row>
    <row r="29" spans="2:20" s="4" customFormat="1" ht="23.25" customHeight="1">
      <c r="B29" s="88" t="s">
        <v>45</v>
      </c>
      <c r="C29" s="41"/>
      <c r="D29" s="41"/>
      <c r="E29" s="41"/>
      <c r="F29" s="32"/>
      <c r="G29" s="32"/>
      <c r="H29" s="8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"/>
    </row>
    <row r="30" spans="2:20" s="4" customFormat="1" ht="23.25" customHeight="1">
      <c r="B30" s="88" t="s">
        <v>16</v>
      </c>
      <c r="C30" s="41">
        <v>38000000</v>
      </c>
      <c r="D30" s="41">
        <v>0</v>
      </c>
      <c r="E30" s="41">
        <v>0</v>
      </c>
      <c r="F30" s="32">
        <v>0</v>
      </c>
      <c r="G30" s="32">
        <v>0</v>
      </c>
      <c r="H30" s="89">
        <v>0.125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7" t="s">
        <v>35</v>
      </c>
      <c r="C31" s="41">
        <v>38000000</v>
      </c>
      <c r="D31" s="41">
        <v>0</v>
      </c>
      <c r="E31" s="41">
        <v>0</v>
      </c>
      <c r="F31" s="32">
        <v>38000000</v>
      </c>
      <c r="G31" s="32">
        <v>0</v>
      </c>
      <c r="H31" s="89">
        <v>0.125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>
        <v>42769</v>
      </c>
      <c r="C32" s="41">
        <v>38000000</v>
      </c>
      <c r="D32" s="41"/>
      <c r="E32" s="41">
        <v>2000000</v>
      </c>
      <c r="F32" s="32">
        <v>36000000</v>
      </c>
      <c r="G32" s="32"/>
      <c r="H32" s="89">
        <v>0.125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7">
        <v>42775</v>
      </c>
      <c r="C33" s="41">
        <v>36000000</v>
      </c>
      <c r="D33" s="41">
        <v>0</v>
      </c>
      <c r="E33" s="41">
        <v>0</v>
      </c>
      <c r="F33" s="32">
        <v>36000000</v>
      </c>
      <c r="G33" s="32">
        <v>0</v>
      </c>
      <c r="H33" s="89">
        <v>0.125</v>
      </c>
      <c r="I33" s="32">
        <v>0</v>
      </c>
      <c r="J33" s="32">
        <v>403424.66</v>
      </c>
      <c r="K33" s="32">
        <v>403424.66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7">
        <v>42801</v>
      </c>
      <c r="C34" s="41">
        <v>36000000</v>
      </c>
      <c r="D34" s="41">
        <v>0</v>
      </c>
      <c r="E34" s="41">
        <v>0</v>
      </c>
      <c r="F34" s="32">
        <v>36000000</v>
      </c>
      <c r="G34" s="32">
        <v>0</v>
      </c>
      <c r="H34" s="89">
        <v>0.125</v>
      </c>
      <c r="I34" s="32">
        <v>0</v>
      </c>
      <c r="J34" s="32">
        <v>347260.28</v>
      </c>
      <c r="K34" s="32">
        <v>347260.28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7">
        <v>42821</v>
      </c>
      <c r="C35" s="41">
        <v>36000000</v>
      </c>
      <c r="D35" s="41">
        <v>1000000</v>
      </c>
      <c r="E35" s="41">
        <v>0</v>
      </c>
      <c r="F35" s="32">
        <v>37000000</v>
      </c>
      <c r="G35" s="32">
        <v>0</v>
      </c>
      <c r="H35" s="89">
        <v>0.125</v>
      </c>
      <c r="I35" s="32"/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7">
        <v>42832</v>
      </c>
      <c r="C36" s="41">
        <v>37000000</v>
      </c>
      <c r="D36" s="41">
        <v>0</v>
      </c>
      <c r="E36" s="41">
        <v>0</v>
      </c>
      <c r="F36" s="32">
        <v>37000000</v>
      </c>
      <c r="G36" s="32">
        <v>0</v>
      </c>
      <c r="H36" s="89">
        <v>0.125</v>
      </c>
      <c r="I36" s="32">
        <v>0</v>
      </c>
      <c r="J36" s="32">
        <v>383561.64</v>
      </c>
      <c r="K36" s="32">
        <v>383561.64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7">
        <v>42860</v>
      </c>
      <c r="C37" s="41">
        <v>37000000</v>
      </c>
      <c r="D37" s="41">
        <v>0</v>
      </c>
      <c r="E37" s="41">
        <v>0</v>
      </c>
      <c r="F37" s="32">
        <v>37000000</v>
      </c>
      <c r="G37" s="32">
        <v>0</v>
      </c>
      <c r="H37" s="89">
        <v>0.125</v>
      </c>
      <c r="I37" s="32">
        <v>0</v>
      </c>
      <c r="J37" s="32">
        <v>380136.99</v>
      </c>
      <c r="K37" s="32">
        <v>380136.99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7">
        <v>42895</v>
      </c>
      <c r="C38" s="41">
        <v>37000000</v>
      </c>
      <c r="D38" s="41">
        <v>0</v>
      </c>
      <c r="E38" s="41">
        <v>0</v>
      </c>
      <c r="F38" s="32">
        <v>37000000</v>
      </c>
      <c r="G38" s="32">
        <v>0</v>
      </c>
      <c r="H38" s="89">
        <v>0.125</v>
      </c>
      <c r="I38" s="32">
        <v>0</v>
      </c>
      <c r="J38" s="32">
        <v>392808.22</v>
      </c>
      <c r="K38" s="32">
        <v>392808.22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7">
        <v>42923</v>
      </c>
      <c r="C39" s="41">
        <v>37000000</v>
      </c>
      <c r="D39" s="41">
        <v>0</v>
      </c>
      <c r="E39" s="41">
        <v>0</v>
      </c>
      <c r="F39" s="32">
        <v>37000000</v>
      </c>
      <c r="G39" s="32">
        <v>0</v>
      </c>
      <c r="H39" s="89">
        <v>0.125</v>
      </c>
      <c r="I39" s="32">
        <v>0</v>
      </c>
      <c r="J39" s="32">
        <v>380136.99</v>
      </c>
      <c r="K39" s="32">
        <v>380136.99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87">
        <v>42956</v>
      </c>
      <c r="C40" s="41">
        <v>37000000</v>
      </c>
      <c r="D40" s="41">
        <v>0</v>
      </c>
      <c r="E40" s="41">
        <v>0</v>
      </c>
      <c r="F40" s="32">
        <v>37000000</v>
      </c>
      <c r="G40" s="32">
        <v>0</v>
      </c>
      <c r="H40" s="89">
        <v>0.125</v>
      </c>
      <c r="I40" s="32">
        <v>0</v>
      </c>
      <c r="J40" s="32">
        <v>392808.22</v>
      </c>
      <c r="K40" s="32">
        <v>392808.22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7">
        <v>42983</v>
      </c>
      <c r="C41" s="41">
        <v>37000000</v>
      </c>
      <c r="D41" s="41">
        <v>1000000</v>
      </c>
      <c r="E41" s="41">
        <v>0</v>
      </c>
      <c r="F41" s="32">
        <v>38000000</v>
      </c>
      <c r="G41" s="32">
        <v>0</v>
      </c>
      <c r="H41" s="89">
        <v>0.125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/>
    </row>
    <row r="42" spans="2:20" s="4" customFormat="1" ht="23.25" customHeight="1">
      <c r="B42" s="87">
        <v>42985</v>
      </c>
      <c r="C42" s="41">
        <v>38000000</v>
      </c>
      <c r="D42" s="41">
        <v>0</v>
      </c>
      <c r="E42" s="41">
        <v>0</v>
      </c>
      <c r="F42" s="32">
        <v>38000000</v>
      </c>
      <c r="G42" s="32">
        <v>0</v>
      </c>
      <c r="H42" s="89">
        <v>0.125</v>
      </c>
      <c r="I42" s="32">
        <v>0</v>
      </c>
      <c r="J42" s="32">
        <v>392808.22</v>
      </c>
      <c r="K42" s="32">
        <v>392808.22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8" t="s">
        <v>36</v>
      </c>
      <c r="C43" s="41"/>
      <c r="D43" s="41">
        <f>SUM(D30:D42)</f>
        <v>2000000</v>
      </c>
      <c r="E43" s="41">
        <v>2000000</v>
      </c>
      <c r="F43" s="32">
        <v>38000000</v>
      </c>
      <c r="G43" s="32">
        <v>0</v>
      </c>
      <c r="H43" s="89">
        <v>0.125</v>
      </c>
      <c r="I43" s="32">
        <v>0</v>
      </c>
      <c r="J43" s="32">
        <f>SUM(J30:J42)</f>
        <v>3072945.2199999997</v>
      </c>
      <c r="K43" s="32">
        <f>SUM(K30:K42)</f>
        <v>3072945.2199999997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/>
    </row>
    <row r="44" spans="2:20" s="4" customFormat="1" ht="23.25" customHeight="1">
      <c r="B44" s="88" t="s">
        <v>15</v>
      </c>
      <c r="C44" s="41"/>
      <c r="D44" s="41"/>
      <c r="E44" s="41"/>
      <c r="F44" s="32"/>
      <c r="G44" s="32"/>
      <c r="H44" s="89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5"/>
    </row>
    <row r="45" spans="2:20" s="4" customFormat="1" ht="23.25" customHeight="1">
      <c r="B45" s="88" t="s">
        <v>49</v>
      </c>
      <c r="C45" s="41"/>
      <c r="D45" s="41"/>
      <c r="E45" s="41"/>
      <c r="F45" s="32"/>
      <c r="G45" s="32"/>
      <c r="H45" s="89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5"/>
    </row>
    <row r="46" spans="2:20" s="4" customFormat="1" ht="23.25" customHeight="1">
      <c r="B46" s="87" t="s">
        <v>16</v>
      </c>
      <c r="C46" s="41">
        <v>0</v>
      </c>
      <c r="D46" s="41">
        <v>0</v>
      </c>
      <c r="E46" s="41">
        <v>0</v>
      </c>
      <c r="F46" s="32">
        <v>0</v>
      </c>
      <c r="G46" s="32">
        <v>0</v>
      </c>
      <c r="H46" s="89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5"/>
    </row>
    <row r="47" spans="2:20" s="4" customFormat="1" ht="23.25" customHeight="1">
      <c r="B47" s="87">
        <v>42893</v>
      </c>
      <c r="C47" s="41">
        <v>0</v>
      </c>
      <c r="D47" s="41">
        <v>20000000</v>
      </c>
      <c r="E47" s="41">
        <v>0</v>
      </c>
      <c r="F47" s="32">
        <v>20000000</v>
      </c>
      <c r="G47" s="32">
        <v>0</v>
      </c>
      <c r="H47" s="89">
        <v>0.099205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5"/>
    </row>
    <row r="48" spans="2:20" s="4" customFormat="1" ht="23.25" customHeight="1">
      <c r="B48" s="87">
        <v>42907</v>
      </c>
      <c r="C48" s="41">
        <v>20000000</v>
      </c>
      <c r="D48" s="41">
        <v>10000000</v>
      </c>
      <c r="E48" s="41">
        <v>0</v>
      </c>
      <c r="F48" s="32">
        <v>30000000</v>
      </c>
      <c r="G48" s="32"/>
      <c r="H48" s="89">
        <v>0.099205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5"/>
    </row>
    <row r="49" spans="2:20" s="4" customFormat="1" ht="23.25" customHeight="1">
      <c r="B49" s="87">
        <v>42923</v>
      </c>
      <c r="C49" s="41">
        <v>30000000</v>
      </c>
      <c r="D49" s="41">
        <v>0</v>
      </c>
      <c r="E49" s="41">
        <v>0</v>
      </c>
      <c r="F49" s="32">
        <v>30000000</v>
      </c>
      <c r="G49" s="32"/>
      <c r="H49" s="89">
        <v>0.099205</v>
      </c>
      <c r="I49" s="32">
        <v>0</v>
      </c>
      <c r="J49" s="32">
        <v>149486.99</v>
      </c>
      <c r="K49" s="32">
        <v>149486.99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5"/>
    </row>
    <row r="50" spans="2:20" s="4" customFormat="1" ht="23.25" customHeight="1">
      <c r="B50" s="87">
        <v>42956</v>
      </c>
      <c r="C50" s="41">
        <v>30000000</v>
      </c>
      <c r="D50" s="41">
        <v>0</v>
      </c>
      <c r="E50" s="41">
        <v>0</v>
      </c>
      <c r="F50" s="32">
        <v>30000000</v>
      </c>
      <c r="G50" s="32">
        <v>0</v>
      </c>
      <c r="H50" s="89">
        <v>0.099205</v>
      </c>
      <c r="I50" s="32">
        <v>0</v>
      </c>
      <c r="J50" s="32">
        <v>252768.9</v>
      </c>
      <c r="K50" s="32">
        <v>252768.9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5"/>
    </row>
    <row r="51" spans="2:20" s="4" customFormat="1" ht="23.25" customHeight="1">
      <c r="B51" s="87">
        <v>42985</v>
      </c>
      <c r="C51" s="41">
        <v>30000000</v>
      </c>
      <c r="D51" s="41">
        <v>0</v>
      </c>
      <c r="E51" s="41">
        <v>0</v>
      </c>
      <c r="F51" s="32">
        <v>30000000</v>
      </c>
      <c r="G51" s="32">
        <v>0</v>
      </c>
      <c r="H51" s="89">
        <v>0.099205</v>
      </c>
      <c r="I51" s="32">
        <v>0</v>
      </c>
      <c r="J51" s="32">
        <v>252768.9</v>
      </c>
      <c r="K51" s="32">
        <v>252768.9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5"/>
    </row>
    <row r="52" spans="2:20" s="4" customFormat="1" ht="23.25" customHeight="1">
      <c r="B52" s="88" t="s">
        <v>36</v>
      </c>
      <c r="C52" s="41"/>
      <c r="D52" s="41">
        <v>30000000</v>
      </c>
      <c r="E52" s="41">
        <v>0</v>
      </c>
      <c r="F52" s="32">
        <v>30000000</v>
      </c>
      <c r="G52" s="32">
        <v>0</v>
      </c>
      <c r="H52" s="89">
        <v>0.099205</v>
      </c>
      <c r="I52" s="32">
        <v>0</v>
      </c>
      <c r="J52" s="32">
        <f>SUM(J46:J51)</f>
        <v>655024.79</v>
      </c>
      <c r="K52" s="32">
        <f>SUM(K46:K51)</f>
        <v>655024.79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5"/>
    </row>
    <row r="53" spans="2:19" ht="27.75" customHeight="1">
      <c r="B53" s="38" t="s">
        <v>20</v>
      </c>
      <c r="C53" s="39"/>
      <c r="D53" s="92"/>
      <c r="E53" s="39"/>
      <c r="F53" s="39"/>
      <c r="G53" s="39"/>
      <c r="H53" s="83"/>
      <c r="I53" s="39"/>
      <c r="J53" s="90"/>
      <c r="K53" s="90"/>
      <c r="L53" s="39"/>
      <c r="M53" s="39"/>
      <c r="N53" s="40"/>
      <c r="O53" s="39"/>
      <c r="P53" s="39"/>
      <c r="Q53" s="39"/>
      <c r="R53" s="39"/>
      <c r="S53" s="39"/>
    </row>
    <row r="54" spans="2:19" s="3" customFormat="1" ht="23.25" customHeight="1">
      <c r="B54" s="31" t="s">
        <v>16</v>
      </c>
      <c r="C54" s="41">
        <f>C9+C19+C31</f>
        <v>68000000</v>
      </c>
      <c r="D54" s="32"/>
      <c r="E54" s="32"/>
      <c r="F54" s="32"/>
      <c r="G54" s="32">
        <v>0</v>
      </c>
      <c r="H54" s="42"/>
      <c r="I54" s="32">
        <v>0</v>
      </c>
      <c r="J54" s="32"/>
      <c r="K54" s="32"/>
      <c r="L54" s="33"/>
      <c r="M54" s="33"/>
      <c r="N54" s="43"/>
      <c r="O54" s="33">
        <v>0</v>
      </c>
      <c r="P54" s="33" t="s">
        <v>17</v>
      </c>
      <c r="Q54" s="33" t="s">
        <v>17</v>
      </c>
      <c r="R54" s="33" t="s">
        <v>17</v>
      </c>
      <c r="S54" s="33"/>
    </row>
    <row r="55" spans="2:19" s="81" customFormat="1" ht="23.25" customHeight="1">
      <c r="B55" s="36" t="s">
        <v>35</v>
      </c>
      <c r="C55" s="41">
        <f>C54</f>
        <v>68000000</v>
      </c>
      <c r="D55" s="34">
        <v>0</v>
      </c>
      <c r="E55" s="34">
        <v>0</v>
      </c>
      <c r="F55" s="32">
        <f>C55+D55-E55</f>
        <v>68000000</v>
      </c>
      <c r="G55" s="34">
        <v>0</v>
      </c>
      <c r="H55" s="77"/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20" s="81" customFormat="1" ht="23.25" customHeight="1">
      <c r="B56" s="36" t="s">
        <v>37</v>
      </c>
      <c r="C56" s="41">
        <v>68000000</v>
      </c>
      <c r="D56" s="34">
        <v>0</v>
      </c>
      <c r="E56" s="34">
        <v>2000000</v>
      </c>
      <c r="F56" s="32">
        <v>66000000</v>
      </c>
      <c r="G56" s="34">
        <v>0</v>
      </c>
      <c r="H56" s="77"/>
      <c r="I56" s="34">
        <v>0</v>
      </c>
      <c r="J56" s="34">
        <v>726900.74</v>
      </c>
      <c r="K56" s="34">
        <v>726900.74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81">
        <v>0</v>
      </c>
    </row>
    <row r="57" spans="2:20" s="81" customFormat="1" ht="23.25" customHeight="1">
      <c r="B57" s="36" t="s">
        <v>38</v>
      </c>
      <c r="C57" s="41">
        <v>66000000</v>
      </c>
      <c r="D57" s="34">
        <v>1000000</v>
      </c>
      <c r="E57" s="34">
        <v>0</v>
      </c>
      <c r="F57" s="32">
        <v>67000000</v>
      </c>
      <c r="G57" s="34">
        <v>0</v>
      </c>
      <c r="H57" s="77"/>
      <c r="I57" s="34">
        <v>0</v>
      </c>
      <c r="J57" s="34">
        <v>639432.22</v>
      </c>
      <c r="K57" s="34">
        <v>639432.22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81">
        <v>0</v>
      </c>
    </row>
    <row r="58" spans="2:19" s="81" customFormat="1" ht="23.25" customHeight="1">
      <c r="B58" s="36" t="s">
        <v>46</v>
      </c>
      <c r="C58" s="41">
        <v>67000000</v>
      </c>
      <c r="D58" s="34">
        <v>0</v>
      </c>
      <c r="E58" s="34">
        <v>0</v>
      </c>
      <c r="F58" s="32">
        <v>67000000</v>
      </c>
      <c r="G58" s="34">
        <v>0</v>
      </c>
      <c r="H58" s="77"/>
      <c r="I58" s="34">
        <v>0</v>
      </c>
      <c r="J58" s="34">
        <v>707037.72</v>
      </c>
      <c r="K58" s="34">
        <v>707037.72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81" customFormat="1" ht="23.25" customHeight="1">
      <c r="B59" s="36" t="s">
        <v>48</v>
      </c>
      <c r="C59" s="41">
        <v>67000000</v>
      </c>
      <c r="D59" s="34">
        <v>0</v>
      </c>
      <c r="E59" s="34">
        <v>0</v>
      </c>
      <c r="F59" s="32">
        <v>67000000</v>
      </c>
      <c r="G59" s="34">
        <v>0</v>
      </c>
      <c r="H59" s="77"/>
      <c r="I59" s="34">
        <v>0</v>
      </c>
      <c r="J59" s="34">
        <v>693178.36</v>
      </c>
      <c r="K59" s="34">
        <v>693178.36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</row>
    <row r="60" spans="2:19" s="81" customFormat="1" ht="23.25" customHeight="1">
      <c r="B60" s="36" t="s">
        <v>50</v>
      </c>
      <c r="C60" s="41">
        <v>67000000</v>
      </c>
      <c r="D60" s="34">
        <v>30000000</v>
      </c>
      <c r="E60" s="34">
        <v>30000000</v>
      </c>
      <c r="F60" s="32">
        <v>67000000</v>
      </c>
      <c r="G60" s="34">
        <v>0</v>
      </c>
      <c r="H60" s="77"/>
      <c r="I60" s="34">
        <v>0</v>
      </c>
      <c r="J60" s="34">
        <v>854124.11</v>
      </c>
      <c r="K60" s="34">
        <v>854124.11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</row>
    <row r="61" spans="2:20" s="81" customFormat="1" ht="23.25" customHeight="1">
      <c r="B61" s="36" t="s">
        <v>52</v>
      </c>
      <c r="C61" s="41">
        <v>67000000</v>
      </c>
      <c r="D61" s="34">
        <v>0</v>
      </c>
      <c r="E61" s="34">
        <v>0</v>
      </c>
      <c r="F61" s="32">
        <v>67000000</v>
      </c>
      <c r="G61" s="34">
        <v>0</v>
      </c>
      <c r="H61" s="77"/>
      <c r="I61" s="34">
        <v>0</v>
      </c>
      <c r="J61" s="34">
        <v>592623.98</v>
      </c>
      <c r="K61" s="34">
        <v>592623.98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81">
        <v>0</v>
      </c>
    </row>
    <row r="62" spans="2:19" s="81" customFormat="1" ht="23.25" customHeight="1">
      <c r="B62" s="36" t="s">
        <v>53</v>
      </c>
      <c r="C62" s="41">
        <v>67000000</v>
      </c>
      <c r="D62" s="34">
        <v>0</v>
      </c>
      <c r="E62" s="34">
        <v>0</v>
      </c>
      <c r="F62" s="32">
        <v>67000000</v>
      </c>
      <c r="G62" s="34">
        <v>0</v>
      </c>
      <c r="H62" s="77"/>
      <c r="I62" s="34">
        <v>0</v>
      </c>
      <c r="J62" s="34">
        <v>645577.12</v>
      </c>
      <c r="K62" s="34">
        <v>645577.12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</row>
    <row r="63" spans="2:19" s="81" customFormat="1" ht="23.25" customHeight="1">
      <c r="B63" s="36" t="s">
        <v>54</v>
      </c>
      <c r="C63" s="41">
        <v>67000000</v>
      </c>
      <c r="D63" s="34">
        <v>1000000</v>
      </c>
      <c r="E63" s="34">
        <v>0</v>
      </c>
      <c r="F63" s="32">
        <v>68000000</v>
      </c>
      <c r="G63" s="34">
        <v>0</v>
      </c>
      <c r="H63" s="77"/>
      <c r="I63" s="34">
        <v>0</v>
      </c>
      <c r="J63" s="34">
        <v>645577.12</v>
      </c>
      <c r="K63" s="34">
        <v>645577.12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</row>
    <row r="64" spans="2:19" s="4" customFormat="1" ht="23.25" customHeight="1">
      <c r="B64" s="44" t="s">
        <v>21</v>
      </c>
      <c r="C64" s="32" t="s">
        <v>18</v>
      </c>
      <c r="D64" s="32">
        <f>SUM(D54:D63)</f>
        <v>32000000</v>
      </c>
      <c r="E64" s="32">
        <f>SUM(E55:E63)</f>
        <v>32000000</v>
      </c>
      <c r="F64" s="32">
        <v>68000000</v>
      </c>
      <c r="G64" s="32">
        <f>G55</f>
        <v>0</v>
      </c>
      <c r="H64" s="32"/>
      <c r="I64" s="32">
        <f>I55</f>
        <v>0</v>
      </c>
      <c r="J64" s="32">
        <f>J16+J27+J43+J52</f>
        <v>5441451.37</v>
      </c>
      <c r="K64" s="32">
        <f>K16+K27+K28+K43+K52</f>
        <v>5441451.37</v>
      </c>
      <c r="L64" s="32">
        <f aca="true" t="shared" si="0" ref="L64:R64">L55</f>
        <v>0</v>
      </c>
      <c r="M64" s="32">
        <f t="shared" si="0"/>
        <v>0</v>
      </c>
      <c r="N64" s="32">
        <f t="shared" si="0"/>
        <v>0</v>
      </c>
      <c r="O64" s="32">
        <f t="shared" si="0"/>
        <v>0</v>
      </c>
      <c r="P64" s="32">
        <f t="shared" si="0"/>
        <v>0</v>
      </c>
      <c r="Q64" s="32">
        <f t="shared" si="0"/>
        <v>0</v>
      </c>
      <c r="R64" s="32">
        <f t="shared" si="0"/>
        <v>0</v>
      </c>
      <c r="S64" s="32">
        <v>0</v>
      </c>
    </row>
    <row r="65" spans="2:19" s="4" customFormat="1" ht="36" customHeight="1">
      <c r="B65" s="45" t="s">
        <v>23</v>
      </c>
      <c r="C65" s="34" t="s">
        <v>22</v>
      </c>
      <c r="D65" s="34">
        <v>0</v>
      </c>
      <c r="E65" s="34">
        <v>0</v>
      </c>
      <c r="F65" s="34">
        <v>0</v>
      </c>
      <c r="G65" s="34">
        <v>0</v>
      </c>
      <c r="H65" s="35"/>
      <c r="I65" s="32" t="s">
        <v>22</v>
      </c>
      <c r="J65" s="34">
        <v>0</v>
      </c>
      <c r="K65" s="34">
        <f>+L628</f>
        <v>0</v>
      </c>
      <c r="L65" s="34">
        <v>0</v>
      </c>
      <c r="M65" s="34">
        <v>0</v>
      </c>
      <c r="N65" s="34">
        <v>0</v>
      </c>
      <c r="O65" s="32" t="s">
        <v>22</v>
      </c>
      <c r="P65" s="34">
        <v>0</v>
      </c>
      <c r="Q65" s="34">
        <v>0</v>
      </c>
      <c r="R65" s="34">
        <v>0</v>
      </c>
      <c r="S65" s="34">
        <v>0</v>
      </c>
    </row>
    <row r="66" spans="2:19" ht="23.25" customHeight="1">
      <c r="B66" s="28" t="s">
        <v>24</v>
      </c>
      <c r="C66" s="46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3.25" customHeight="1">
      <c r="B67" s="28" t="s">
        <v>25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3" customFormat="1" ht="23.25" customHeight="1">
      <c r="B68" s="31" t="s">
        <v>16</v>
      </c>
      <c r="C68" s="47">
        <v>0</v>
      </c>
      <c r="D68" s="47" t="s">
        <v>17</v>
      </c>
      <c r="E68" s="47"/>
      <c r="F68" s="47"/>
      <c r="G68" s="47"/>
      <c r="H68" s="42"/>
      <c r="I68" s="47">
        <v>0</v>
      </c>
      <c r="J68" s="47" t="s">
        <v>17</v>
      </c>
      <c r="K68" s="47" t="s">
        <v>17</v>
      </c>
      <c r="L68" s="48"/>
      <c r="M68" s="48"/>
      <c r="N68" s="43"/>
      <c r="O68" s="48">
        <v>0</v>
      </c>
      <c r="P68" s="48" t="s">
        <v>17</v>
      </c>
      <c r="Q68" s="48" t="s">
        <v>17</v>
      </c>
      <c r="R68" s="48" t="s">
        <v>17</v>
      </c>
      <c r="S68" s="48"/>
    </row>
    <row r="69" spans="2:19" s="3" customFormat="1" ht="23.25" customHeight="1">
      <c r="B69" s="80" t="s">
        <v>35</v>
      </c>
      <c r="C69" s="32">
        <v>0</v>
      </c>
      <c r="D69" s="75">
        <v>0</v>
      </c>
      <c r="E69" s="75">
        <v>0</v>
      </c>
      <c r="F69" s="32">
        <f>C68+D69-E69</f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s="3" customFormat="1" ht="23.25" customHeight="1">
      <c r="B70" s="80" t="s">
        <v>37</v>
      </c>
      <c r="C70" s="32">
        <v>0</v>
      </c>
      <c r="D70" s="75">
        <v>0</v>
      </c>
      <c r="E70" s="75">
        <v>0</v>
      </c>
      <c r="F70" s="32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s="3" customFormat="1" ht="23.25" customHeight="1">
      <c r="B71" s="80" t="s">
        <v>38</v>
      </c>
      <c r="C71" s="32">
        <v>0</v>
      </c>
      <c r="D71" s="75">
        <v>0</v>
      </c>
      <c r="E71" s="75">
        <v>0</v>
      </c>
      <c r="F71" s="32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5" customFormat="1" ht="23.25" customHeight="1">
      <c r="B72" s="45" t="s">
        <v>19</v>
      </c>
      <c r="C72" s="47" t="s">
        <v>18</v>
      </c>
      <c r="D72" s="47">
        <v>0</v>
      </c>
      <c r="E72" s="47">
        <v>0</v>
      </c>
      <c r="F72" s="47">
        <v>0</v>
      </c>
      <c r="G72" s="47">
        <v>0</v>
      </c>
      <c r="H72" s="37"/>
      <c r="I72" s="47" t="s">
        <v>18</v>
      </c>
      <c r="J72" s="47">
        <v>0</v>
      </c>
      <c r="K72" s="47">
        <v>0</v>
      </c>
      <c r="L72" s="47">
        <v>0</v>
      </c>
      <c r="M72" s="47">
        <v>0</v>
      </c>
      <c r="N72" s="43">
        <v>0</v>
      </c>
      <c r="O72" s="47" t="s">
        <v>18</v>
      </c>
      <c r="P72" s="47">
        <v>0</v>
      </c>
      <c r="Q72" s="47">
        <v>0</v>
      </c>
      <c r="R72" s="47">
        <v>0</v>
      </c>
      <c r="S72" s="47">
        <v>0</v>
      </c>
    </row>
    <row r="73" spans="2:19" ht="23.25" customHeight="1" thickBot="1">
      <c r="B73" s="28" t="s">
        <v>26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3" customFormat="1" ht="23.25" customHeight="1" thickBot="1">
      <c r="B74" s="31" t="s">
        <v>16</v>
      </c>
      <c r="C74" s="41">
        <v>0</v>
      </c>
      <c r="D74" s="32">
        <v>0</v>
      </c>
      <c r="E74" s="32">
        <v>0</v>
      </c>
      <c r="F74" s="32">
        <v>0</v>
      </c>
      <c r="G74" s="32">
        <v>0</v>
      </c>
      <c r="H74" s="42"/>
      <c r="I74" s="32">
        <v>0</v>
      </c>
      <c r="J74" s="32">
        <v>0</v>
      </c>
      <c r="K74" s="32">
        <v>0</v>
      </c>
      <c r="L74" s="33">
        <v>0</v>
      </c>
      <c r="M74" s="33">
        <v>0</v>
      </c>
      <c r="N74" s="43"/>
      <c r="O74" s="33">
        <v>0</v>
      </c>
      <c r="P74" s="33">
        <v>0</v>
      </c>
      <c r="Q74" s="33">
        <v>0</v>
      </c>
      <c r="R74" s="33">
        <v>0</v>
      </c>
      <c r="S74" s="49">
        <v>0</v>
      </c>
    </row>
    <row r="75" spans="2:19" s="4" customFormat="1" ht="22.5" customHeight="1">
      <c r="B75" s="44" t="s">
        <v>21</v>
      </c>
      <c r="C75" s="32" t="s">
        <v>18</v>
      </c>
      <c r="D75" s="32">
        <v>0</v>
      </c>
      <c r="E75" s="32">
        <v>0</v>
      </c>
      <c r="F75" s="32">
        <v>0</v>
      </c>
      <c r="G75" s="32">
        <v>0</v>
      </c>
      <c r="H75" s="37"/>
      <c r="I75" s="32" t="s">
        <v>18</v>
      </c>
      <c r="J75" s="32">
        <v>0</v>
      </c>
      <c r="K75" s="32">
        <v>0</v>
      </c>
      <c r="L75" s="32">
        <v>0</v>
      </c>
      <c r="M75" s="33">
        <v>0</v>
      </c>
      <c r="N75" s="43"/>
      <c r="O75" s="32" t="s">
        <v>18</v>
      </c>
      <c r="P75" s="33">
        <v>0</v>
      </c>
      <c r="Q75" s="33">
        <v>0</v>
      </c>
      <c r="R75" s="33">
        <v>0</v>
      </c>
      <c r="S75" s="49">
        <v>0</v>
      </c>
    </row>
    <row r="76" spans="2:19" s="4" customFormat="1" ht="35.25" customHeight="1">
      <c r="B76" s="45" t="s">
        <v>23</v>
      </c>
      <c r="C76" s="34" t="s">
        <v>18</v>
      </c>
      <c r="D76" s="34">
        <v>0</v>
      </c>
      <c r="E76" s="34">
        <v>0</v>
      </c>
      <c r="F76" s="34">
        <v>0</v>
      </c>
      <c r="G76" s="34">
        <v>0</v>
      </c>
      <c r="H76" s="35"/>
      <c r="I76" s="34" t="s">
        <v>18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50">
        <v>0</v>
      </c>
    </row>
    <row r="77" spans="2:19" ht="20.25" customHeight="1">
      <c r="B77" s="28" t="s">
        <v>27</v>
      </c>
      <c r="C77" s="46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0.25" customHeight="1">
      <c r="B78" s="28" t="s">
        <v>28</v>
      </c>
      <c r="C78" s="46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0.25" customHeight="1">
      <c r="B79" s="31" t="s">
        <v>16</v>
      </c>
      <c r="C79" s="47">
        <v>0</v>
      </c>
      <c r="D79" s="47" t="s">
        <v>17</v>
      </c>
      <c r="E79" s="47"/>
      <c r="F79" s="47"/>
      <c r="G79" s="47"/>
      <c r="H79" s="42"/>
      <c r="I79" s="47">
        <v>0</v>
      </c>
      <c r="J79" s="47">
        <v>0</v>
      </c>
      <c r="K79" s="47">
        <v>0</v>
      </c>
      <c r="L79" s="48">
        <v>0</v>
      </c>
      <c r="M79" s="48">
        <v>0</v>
      </c>
      <c r="N79" s="43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</row>
    <row r="80" spans="2:19" ht="20.25" customHeight="1">
      <c r="B80" s="80" t="s">
        <v>35</v>
      </c>
      <c r="C80" s="32">
        <v>0</v>
      </c>
      <c r="D80" s="34">
        <v>0</v>
      </c>
      <c r="E80" s="34">
        <v>0</v>
      </c>
      <c r="F80" s="32">
        <f>C79+D80-E80</f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0.25" customHeight="1">
      <c r="B81" s="80" t="s">
        <v>37</v>
      </c>
      <c r="C81" s="32">
        <v>0</v>
      </c>
      <c r="D81" s="34">
        <v>0</v>
      </c>
      <c r="E81" s="34">
        <v>0</v>
      </c>
      <c r="F81" s="32"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ht="20.25" customHeight="1">
      <c r="B82" s="45" t="s">
        <v>19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37"/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3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</row>
    <row r="83" spans="2:19" ht="23.25" customHeight="1">
      <c r="B83" s="28" t="s">
        <v>29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s="3" customFormat="1" ht="23.25" customHeight="1">
      <c r="B84" s="31" t="s">
        <v>16</v>
      </c>
      <c r="C84" s="41">
        <v>0</v>
      </c>
      <c r="D84" s="32"/>
      <c r="E84" s="32"/>
      <c r="F84" s="32"/>
      <c r="G84" s="32"/>
      <c r="H84" s="42"/>
      <c r="I84" s="32">
        <v>0</v>
      </c>
      <c r="J84" s="32">
        <v>0</v>
      </c>
      <c r="K84" s="32">
        <v>0</v>
      </c>
      <c r="L84" s="33">
        <v>0</v>
      </c>
      <c r="M84" s="33">
        <v>0</v>
      </c>
      <c r="N84" s="4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</row>
    <row r="85" spans="2:19" s="3" customFormat="1" ht="23.25" customHeight="1">
      <c r="B85" s="80" t="s">
        <v>35</v>
      </c>
      <c r="C85" s="32">
        <v>0</v>
      </c>
      <c r="D85" s="75">
        <v>0</v>
      </c>
      <c r="E85" s="75">
        <v>0</v>
      </c>
      <c r="F85" s="32">
        <f>C84+D85-E85</f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s="3" customFormat="1" ht="23.25" customHeight="1">
      <c r="B86" s="80" t="s">
        <v>37</v>
      </c>
      <c r="C86" s="32">
        <v>0</v>
      </c>
      <c r="D86" s="75">
        <v>0</v>
      </c>
      <c r="E86" s="75">
        <v>0</v>
      </c>
      <c r="F86" s="32"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s="4" customFormat="1" ht="23.25" customHeight="1">
      <c r="B87" s="44" t="s">
        <v>21</v>
      </c>
      <c r="C87" s="32" t="s">
        <v>22</v>
      </c>
      <c r="D87" s="32">
        <v>0</v>
      </c>
      <c r="E87" s="32">
        <v>0</v>
      </c>
      <c r="F87" s="32">
        <v>0</v>
      </c>
      <c r="G87" s="32">
        <v>0</v>
      </c>
      <c r="H87" s="32"/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2:19" s="4" customFormat="1" ht="32.25" customHeight="1">
      <c r="B88" s="45" t="s">
        <v>23</v>
      </c>
      <c r="C88" s="34" t="s">
        <v>18</v>
      </c>
      <c r="D88" s="34">
        <v>0</v>
      </c>
      <c r="E88" s="34">
        <v>0</v>
      </c>
      <c r="F88" s="34">
        <v>0</v>
      </c>
      <c r="G88" s="34">
        <v>0</v>
      </c>
      <c r="H88" s="35"/>
      <c r="I88" s="34" t="s">
        <v>18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ht="23.25" customHeight="1">
      <c r="B89" s="28" t="s">
        <v>30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s="7" customFormat="1" ht="23.25" customHeight="1">
      <c r="B90" s="31" t="s">
        <v>16</v>
      </c>
      <c r="C90" s="82">
        <f>C54</f>
        <v>68000000</v>
      </c>
      <c r="D90" s="51"/>
      <c r="E90" s="51"/>
      <c r="F90" s="41"/>
      <c r="G90" s="41"/>
      <c r="H90" s="52"/>
      <c r="I90" s="79">
        <v>0</v>
      </c>
      <c r="J90" s="41">
        <v>0</v>
      </c>
      <c r="K90" s="41">
        <v>0</v>
      </c>
      <c r="L90" s="41">
        <v>0</v>
      </c>
      <c r="M90" s="41">
        <v>0</v>
      </c>
      <c r="N90" s="52">
        <v>0</v>
      </c>
      <c r="O90" s="79">
        <v>0</v>
      </c>
      <c r="P90" s="41">
        <v>0</v>
      </c>
      <c r="Q90" s="41">
        <v>0</v>
      </c>
      <c r="R90" s="41">
        <v>0</v>
      </c>
      <c r="S90" s="41">
        <v>0</v>
      </c>
    </row>
    <row r="91" spans="2:19" s="4" customFormat="1" ht="23.25" customHeight="1">
      <c r="B91" s="36" t="s">
        <v>35</v>
      </c>
      <c r="C91" s="82">
        <f>C90</f>
        <v>68000000</v>
      </c>
      <c r="D91" s="34">
        <v>0</v>
      </c>
      <c r="E91" s="34">
        <f>E55</f>
        <v>0</v>
      </c>
      <c r="F91" s="32">
        <f>C91+D91-E91</f>
        <v>68000000</v>
      </c>
      <c r="G91" s="34">
        <f aca="true" t="shared" si="1" ref="G91:S91">G87</f>
        <v>0</v>
      </c>
      <c r="H91" s="77"/>
      <c r="I91" s="34">
        <f t="shared" si="1"/>
        <v>0</v>
      </c>
      <c r="J91" s="34">
        <f>J55</f>
        <v>0</v>
      </c>
      <c r="K91" s="34">
        <f>K55</f>
        <v>0</v>
      </c>
      <c r="L91" s="34">
        <f t="shared" si="1"/>
        <v>0</v>
      </c>
      <c r="M91" s="34">
        <f t="shared" si="1"/>
        <v>0</v>
      </c>
      <c r="N91" s="34">
        <f t="shared" si="1"/>
        <v>0</v>
      </c>
      <c r="O91" s="34">
        <f t="shared" si="1"/>
        <v>0</v>
      </c>
      <c r="P91" s="34">
        <f t="shared" si="1"/>
        <v>0</v>
      </c>
      <c r="Q91" s="34">
        <f t="shared" si="1"/>
        <v>0</v>
      </c>
      <c r="R91" s="34">
        <f t="shared" si="1"/>
        <v>0</v>
      </c>
      <c r="S91" s="34">
        <f t="shared" si="1"/>
        <v>0</v>
      </c>
    </row>
    <row r="92" spans="2:19" s="4" customFormat="1" ht="23.25" customHeight="1">
      <c r="B92" s="36" t="s">
        <v>37</v>
      </c>
      <c r="C92" s="82">
        <v>68000000</v>
      </c>
      <c r="D92" s="34">
        <v>0</v>
      </c>
      <c r="E92" s="34">
        <v>2000000</v>
      </c>
      <c r="F92" s="32">
        <v>66000000</v>
      </c>
      <c r="G92" s="34">
        <v>0</v>
      </c>
      <c r="H92" s="77"/>
      <c r="I92" s="34">
        <v>0</v>
      </c>
      <c r="J92" s="34">
        <v>726900.74</v>
      </c>
      <c r="K92" s="34">
        <v>726900.74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19" s="4" customFormat="1" ht="23.25" customHeight="1">
      <c r="B93" s="36" t="s">
        <v>38</v>
      </c>
      <c r="C93" s="82">
        <v>66000000</v>
      </c>
      <c r="D93" s="34">
        <v>1000000</v>
      </c>
      <c r="E93" s="34">
        <v>0</v>
      </c>
      <c r="F93" s="32">
        <v>67000000</v>
      </c>
      <c r="G93" s="34">
        <v>0</v>
      </c>
      <c r="H93" s="77"/>
      <c r="I93" s="34">
        <v>0</v>
      </c>
      <c r="J93" s="34">
        <v>639432.22</v>
      </c>
      <c r="K93" s="34">
        <v>639432.22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</row>
    <row r="94" spans="2:19" s="4" customFormat="1" ht="23.25" customHeight="1">
      <c r="B94" s="36" t="s">
        <v>46</v>
      </c>
      <c r="C94" s="82">
        <v>67000000</v>
      </c>
      <c r="D94" s="34">
        <v>0</v>
      </c>
      <c r="E94" s="34">
        <v>0</v>
      </c>
      <c r="F94" s="32">
        <v>67000000</v>
      </c>
      <c r="G94" s="34">
        <v>0</v>
      </c>
      <c r="H94" s="77"/>
      <c r="I94" s="34">
        <v>0</v>
      </c>
      <c r="J94" s="34">
        <v>707037.72</v>
      </c>
      <c r="K94" s="34">
        <v>707037.72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</row>
    <row r="95" spans="2:19" s="4" customFormat="1" ht="23.25" customHeight="1">
      <c r="B95" s="36" t="s">
        <v>48</v>
      </c>
      <c r="C95" s="82">
        <v>67000000</v>
      </c>
      <c r="D95" s="34">
        <v>0</v>
      </c>
      <c r="E95" s="34">
        <v>0</v>
      </c>
      <c r="F95" s="32">
        <v>67000000</v>
      </c>
      <c r="G95" s="34">
        <v>0</v>
      </c>
      <c r="H95" s="77"/>
      <c r="I95" s="34">
        <v>0</v>
      </c>
      <c r="J95" s="34">
        <v>693178.36</v>
      </c>
      <c r="K95" s="34">
        <v>693178.36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</row>
    <row r="96" spans="2:19" s="4" customFormat="1" ht="23.25" customHeight="1">
      <c r="B96" s="36" t="s">
        <v>50</v>
      </c>
      <c r="C96" s="82">
        <v>67000000</v>
      </c>
      <c r="D96" s="34">
        <v>30000000</v>
      </c>
      <c r="E96" s="34">
        <v>30000000</v>
      </c>
      <c r="F96" s="32">
        <v>67000000</v>
      </c>
      <c r="G96" s="34">
        <v>0</v>
      </c>
      <c r="H96" s="77"/>
      <c r="I96" s="34">
        <v>0</v>
      </c>
      <c r="J96" s="34">
        <v>854124.11</v>
      </c>
      <c r="K96" s="34">
        <v>854124.11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2:19" s="4" customFormat="1" ht="23.25" customHeight="1">
      <c r="B97" s="36" t="s">
        <v>52</v>
      </c>
      <c r="C97" s="82">
        <v>67000000</v>
      </c>
      <c r="D97" s="34">
        <v>0</v>
      </c>
      <c r="E97" s="34">
        <v>0</v>
      </c>
      <c r="F97" s="32">
        <v>67000000</v>
      </c>
      <c r="G97" s="34">
        <v>0</v>
      </c>
      <c r="H97" s="77"/>
      <c r="I97" s="34">
        <v>0</v>
      </c>
      <c r="J97" s="34">
        <v>529623.98</v>
      </c>
      <c r="K97" s="34">
        <v>529623.98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</row>
    <row r="98" spans="2:19" s="4" customFormat="1" ht="23.25" customHeight="1">
      <c r="B98" s="36" t="s">
        <v>53</v>
      </c>
      <c r="C98" s="82">
        <v>67000000</v>
      </c>
      <c r="D98" s="34">
        <v>0</v>
      </c>
      <c r="E98" s="34">
        <v>0</v>
      </c>
      <c r="F98" s="32">
        <v>67000000</v>
      </c>
      <c r="G98" s="34">
        <v>0</v>
      </c>
      <c r="H98" s="77"/>
      <c r="I98" s="34">
        <v>0</v>
      </c>
      <c r="J98" s="34">
        <v>645577.12</v>
      </c>
      <c r="K98" s="34">
        <v>645577.12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</row>
    <row r="99" spans="2:19" s="4" customFormat="1" ht="23.25" customHeight="1">
      <c r="B99" s="36" t="s">
        <v>54</v>
      </c>
      <c r="C99" s="82">
        <v>67000000</v>
      </c>
      <c r="D99" s="34">
        <v>1000000</v>
      </c>
      <c r="E99" s="34">
        <v>0</v>
      </c>
      <c r="F99" s="32">
        <v>68000000</v>
      </c>
      <c r="G99" s="34">
        <v>0</v>
      </c>
      <c r="H99" s="77"/>
      <c r="I99" s="34">
        <v>0</v>
      </c>
      <c r="J99" s="34">
        <v>645577.12</v>
      </c>
      <c r="K99" s="34">
        <v>645577.12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</row>
    <row r="100" spans="2:19" s="4" customFormat="1" ht="23.25" customHeight="1">
      <c r="B100" s="44" t="s">
        <v>21</v>
      </c>
      <c r="C100" s="75" t="s">
        <v>18</v>
      </c>
      <c r="D100" s="78">
        <f>D64</f>
        <v>32000000</v>
      </c>
      <c r="E100" s="78">
        <f>E64</f>
        <v>32000000</v>
      </c>
      <c r="F100" s="78">
        <f>C90+D100-E100</f>
        <v>68000000</v>
      </c>
      <c r="G100" s="78">
        <f>G91</f>
        <v>0</v>
      </c>
      <c r="H100" s="78"/>
      <c r="I100" s="78">
        <f>I91</f>
        <v>0</v>
      </c>
      <c r="J100" s="78">
        <f>J64</f>
        <v>5441451.37</v>
      </c>
      <c r="K100" s="78">
        <f>K64</f>
        <v>5441451.37</v>
      </c>
      <c r="L100" s="78">
        <f>L91</f>
        <v>0</v>
      </c>
      <c r="M100" s="78">
        <f>M91</f>
        <v>0</v>
      </c>
      <c r="N100" s="78">
        <f>N91</f>
        <v>0</v>
      </c>
      <c r="O100" s="78">
        <v>0</v>
      </c>
      <c r="P100" s="78">
        <f>P91</f>
        <v>0</v>
      </c>
      <c r="Q100" s="78">
        <f>Q91</f>
        <v>0</v>
      </c>
      <c r="R100" s="78">
        <f>R91</f>
        <v>0</v>
      </c>
      <c r="S100" s="78">
        <v>0</v>
      </c>
    </row>
    <row r="101" spans="2:19" s="5" customFormat="1" ht="30.75" customHeight="1">
      <c r="B101" s="53" t="s">
        <v>23</v>
      </c>
      <c r="C101" s="54" t="s">
        <v>18</v>
      </c>
      <c r="D101" s="54">
        <v>0</v>
      </c>
      <c r="E101" s="54">
        <v>0</v>
      </c>
      <c r="F101" s="54">
        <v>0</v>
      </c>
      <c r="G101" s="54">
        <v>0</v>
      </c>
      <c r="H101" s="55"/>
      <c r="I101" s="54" t="s">
        <v>18</v>
      </c>
      <c r="J101" s="54">
        <v>0</v>
      </c>
      <c r="K101" s="54" t="s">
        <v>51</v>
      </c>
      <c r="L101" s="54">
        <v>0</v>
      </c>
      <c r="M101" s="54">
        <v>0</v>
      </c>
      <c r="N101" s="54">
        <v>0</v>
      </c>
      <c r="O101" s="54" t="s">
        <v>18</v>
      </c>
      <c r="P101" s="54">
        <v>0</v>
      </c>
      <c r="Q101" s="54">
        <v>0</v>
      </c>
      <c r="R101" s="54">
        <v>0</v>
      </c>
      <c r="S101" s="54">
        <v>0</v>
      </c>
    </row>
    <row r="102" spans="2:19" ht="23.25" customHeight="1">
      <c r="B102" s="28" t="s">
        <v>31</v>
      </c>
      <c r="C102" s="29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ht="23.25" customHeight="1">
      <c r="B103" s="28" t="s">
        <v>32</v>
      </c>
      <c r="C103" s="29"/>
      <c r="D103" s="29"/>
      <c r="E103" s="29"/>
      <c r="F103" s="29"/>
      <c r="G103" s="29"/>
      <c r="H103" s="30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</row>
    <row r="104" spans="2:19" ht="23.25" customHeight="1">
      <c r="B104" s="56" t="s">
        <v>16</v>
      </c>
      <c r="C104" s="57">
        <v>0</v>
      </c>
      <c r="D104" s="57" t="s">
        <v>17</v>
      </c>
      <c r="E104" s="57"/>
      <c r="F104" s="57"/>
      <c r="G104" s="57"/>
      <c r="H104" s="58"/>
      <c r="I104" s="57">
        <v>0</v>
      </c>
      <c r="J104" s="57">
        <v>0</v>
      </c>
      <c r="K104" s="57">
        <v>0</v>
      </c>
      <c r="L104" s="59">
        <v>0</v>
      </c>
      <c r="M104" s="59">
        <v>0</v>
      </c>
      <c r="N104" s="60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</row>
    <row r="105" spans="2:19" ht="23.25" customHeight="1">
      <c r="B105" s="80" t="s">
        <v>35</v>
      </c>
      <c r="C105" s="32">
        <v>0</v>
      </c>
      <c r="D105" s="75">
        <v>0</v>
      </c>
      <c r="E105" s="32">
        <v>0</v>
      </c>
      <c r="F105" s="75">
        <f>C104+D105-E105</f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ht="23.25" customHeight="1">
      <c r="B106" s="80" t="s">
        <v>37</v>
      </c>
      <c r="C106" s="32">
        <v>0</v>
      </c>
      <c r="D106" s="75">
        <v>0</v>
      </c>
      <c r="E106" s="32">
        <v>0</v>
      </c>
      <c r="F106" s="75">
        <v>0</v>
      </c>
      <c r="G106" s="75">
        <v>0</v>
      </c>
      <c r="H106" s="76"/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34">
        <v>0</v>
      </c>
    </row>
    <row r="107" spans="2:19" ht="23.25" customHeight="1">
      <c r="B107" s="80" t="s">
        <v>38</v>
      </c>
      <c r="C107" s="32">
        <v>0</v>
      </c>
      <c r="D107" s="75">
        <v>0</v>
      </c>
      <c r="E107" s="32">
        <v>0</v>
      </c>
      <c r="F107" s="75">
        <v>0</v>
      </c>
      <c r="G107" s="75">
        <v>0</v>
      </c>
      <c r="H107" s="76"/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34">
        <v>0</v>
      </c>
    </row>
    <row r="108" spans="2:19" ht="23.25" customHeight="1">
      <c r="B108" s="53" t="s">
        <v>19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61"/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60">
        <v>0</v>
      </c>
      <c r="O108" s="57">
        <v>0</v>
      </c>
      <c r="P108" s="57">
        <v>0</v>
      </c>
      <c r="Q108" s="57">
        <v>0</v>
      </c>
      <c r="R108" s="57">
        <v>0</v>
      </c>
      <c r="S108" s="57">
        <v>0</v>
      </c>
    </row>
    <row r="109" spans="2:19" ht="23.25" customHeight="1">
      <c r="B109" s="28" t="s">
        <v>33</v>
      </c>
      <c r="C109" s="46"/>
      <c r="D109" s="46"/>
      <c r="E109" s="29"/>
      <c r="F109" s="29"/>
      <c r="G109" s="29"/>
      <c r="H109" s="30"/>
      <c r="I109" s="29"/>
      <c r="J109" s="29"/>
      <c r="K109" s="29"/>
      <c r="L109" s="29"/>
      <c r="M109" s="29"/>
      <c r="N109" s="30"/>
      <c r="O109" s="29"/>
      <c r="P109" s="29"/>
      <c r="Q109" s="29"/>
      <c r="R109" s="29"/>
      <c r="S109" s="29"/>
    </row>
    <row r="110" spans="2:19" s="8" customFormat="1" ht="23.25" customHeight="1">
      <c r="B110" s="31" t="s">
        <v>16</v>
      </c>
      <c r="C110" s="31">
        <v>0</v>
      </c>
      <c r="D110" s="31"/>
      <c r="E110" s="31"/>
      <c r="F110" s="31">
        <v>0</v>
      </c>
      <c r="G110" s="31"/>
      <c r="H110" s="62"/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62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</row>
    <row r="111" spans="2:19" s="9" customFormat="1" ht="23.25" customHeight="1">
      <c r="B111" s="63" t="s">
        <v>21</v>
      </c>
      <c r="C111" s="64" t="s">
        <v>22</v>
      </c>
      <c r="D111" s="65">
        <v>0</v>
      </c>
      <c r="E111" s="65">
        <v>0</v>
      </c>
      <c r="F111" s="65">
        <v>0</v>
      </c>
      <c r="G111" s="65">
        <v>0</v>
      </c>
      <c r="H111" s="66"/>
      <c r="I111" s="64" t="s">
        <v>22</v>
      </c>
      <c r="J111" s="65">
        <v>0</v>
      </c>
      <c r="K111" s="65">
        <v>0</v>
      </c>
      <c r="L111" s="65">
        <v>0</v>
      </c>
      <c r="M111" s="65">
        <v>0</v>
      </c>
      <c r="N111" s="67">
        <v>0</v>
      </c>
      <c r="O111" s="64" t="s">
        <v>22</v>
      </c>
      <c r="P111" s="65">
        <v>0</v>
      </c>
      <c r="Q111" s="65">
        <v>0</v>
      </c>
      <c r="R111" s="65">
        <v>0</v>
      </c>
      <c r="S111" s="65">
        <v>0</v>
      </c>
    </row>
    <row r="112" spans="2:19" s="9" customFormat="1" ht="32.25" customHeight="1">
      <c r="B112" s="53" t="s">
        <v>23</v>
      </c>
      <c r="C112" s="54" t="s">
        <v>18</v>
      </c>
      <c r="D112" s="85">
        <v>0</v>
      </c>
      <c r="E112" s="85">
        <v>0</v>
      </c>
      <c r="F112" s="85">
        <v>0</v>
      </c>
      <c r="G112" s="85">
        <v>0</v>
      </c>
      <c r="H112" s="55"/>
      <c r="I112" s="54" t="s">
        <v>18</v>
      </c>
      <c r="J112" s="85">
        <v>0</v>
      </c>
      <c r="K112" s="85">
        <v>0</v>
      </c>
      <c r="L112" s="85">
        <v>0</v>
      </c>
      <c r="M112" s="85">
        <v>0</v>
      </c>
      <c r="N112" s="54">
        <v>0</v>
      </c>
      <c r="O112" s="54" t="s">
        <v>18</v>
      </c>
      <c r="P112" s="85">
        <v>0</v>
      </c>
      <c r="Q112" s="85">
        <v>0</v>
      </c>
      <c r="R112" s="85">
        <v>0</v>
      </c>
      <c r="S112" s="85">
        <v>0</v>
      </c>
    </row>
    <row r="113" spans="2:19" ht="27" customHeight="1">
      <c r="B113" s="28" t="s">
        <v>34</v>
      </c>
      <c r="C113" s="29"/>
      <c r="D113" s="29"/>
      <c r="E113" s="29"/>
      <c r="F113" s="29"/>
      <c r="G113" s="29"/>
      <c r="H113" s="30"/>
      <c r="I113" s="29"/>
      <c r="J113" s="29"/>
      <c r="K113" s="29"/>
      <c r="L113" s="29"/>
      <c r="M113" s="29"/>
      <c r="N113" s="30"/>
      <c r="O113" s="29"/>
      <c r="P113" s="29"/>
      <c r="Q113" s="29"/>
      <c r="R113" s="29"/>
      <c r="S113" s="29"/>
    </row>
    <row r="114" spans="2:19" s="7" customFormat="1" ht="27" customHeight="1">
      <c r="B114" s="31" t="s">
        <v>16</v>
      </c>
      <c r="C114" s="32">
        <f>C90+C110</f>
        <v>68000000</v>
      </c>
      <c r="D114" s="32"/>
      <c r="E114" s="32"/>
      <c r="F114" s="32"/>
      <c r="G114" s="32">
        <v>0</v>
      </c>
      <c r="H114" s="43"/>
      <c r="I114" s="32"/>
      <c r="J114" s="32">
        <v>0</v>
      </c>
      <c r="K114" s="32">
        <v>0</v>
      </c>
      <c r="L114" s="32">
        <v>0</v>
      </c>
      <c r="M114" s="32">
        <v>0</v>
      </c>
      <c r="N114" s="43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</row>
    <row r="115" spans="2:19" s="7" customFormat="1" ht="27" customHeight="1">
      <c r="B115" s="36" t="s">
        <v>35</v>
      </c>
      <c r="C115" s="32">
        <f>C114</f>
        <v>68000000</v>
      </c>
      <c r="D115" s="34">
        <f>D91</f>
        <v>0</v>
      </c>
      <c r="E115" s="34">
        <f>E91</f>
        <v>0</v>
      </c>
      <c r="F115" s="32">
        <f>C115+D115-E115</f>
        <v>68000000</v>
      </c>
      <c r="G115" s="34">
        <f aca="true" t="shared" si="2" ref="G115:S115">G111</f>
        <v>0</v>
      </c>
      <c r="H115" s="77"/>
      <c r="I115" s="34"/>
      <c r="J115" s="34">
        <f>J55</f>
        <v>0</v>
      </c>
      <c r="K115" s="34">
        <f>K55</f>
        <v>0</v>
      </c>
      <c r="L115" s="34">
        <f t="shared" si="2"/>
        <v>0</v>
      </c>
      <c r="M115" s="34">
        <f t="shared" si="2"/>
        <v>0</v>
      </c>
      <c r="N115" s="34">
        <f t="shared" si="2"/>
        <v>0</v>
      </c>
      <c r="O115" s="34" t="str">
        <f t="shared" si="2"/>
        <v>Х</v>
      </c>
      <c r="P115" s="34">
        <f t="shared" si="2"/>
        <v>0</v>
      </c>
      <c r="Q115" s="34">
        <f t="shared" si="2"/>
        <v>0</v>
      </c>
      <c r="R115" s="34">
        <f t="shared" si="2"/>
        <v>0</v>
      </c>
      <c r="S115" s="34">
        <f t="shared" si="2"/>
        <v>0</v>
      </c>
    </row>
    <row r="116" spans="2:19" s="7" customFormat="1" ht="27" customHeight="1">
      <c r="B116" s="36" t="s">
        <v>37</v>
      </c>
      <c r="C116" s="32">
        <v>68000000</v>
      </c>
      <c r="D116" s="34">
        <v>0</v>
      </c>
      <c r="E116" s="34">
        <v>2000000</v>
      </c>
      <c r="F116" s="32">
        <v>66000000</v>
      </c>
      <c r="G116" s="34">
        <v>0</v>
      </c>
      <c r="H116" s="77"/>
      <c r="I116" s="34">
        <v>0</v>
      </c>
      <c r="J116" s="34">
        <v>726900.74</v>
      </c>
      <c r="K116" s="34">
        <v>726900.74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</row>
    <row r="117" spans="2:20" s="7" customFormat="1" ht="27" customHeight="1">
      <c r="B117" s="36" t="s">
        <v>38</v>
      </c>
      <c r="C117" s="32">
        <v>66000000</v>
      </c>
      <c r="D117" s="34">
        <v>1000000</v>
      </c>
      <c r="E117" s="34">
        <v>0</v>
      </c>
      <c r="F117" s="32">
        <v>67000000</v>
      </c>
      <c r="G117" s="34">
        <v>0</v>
      </c>
      <c r="H117" s="77"/>
      <c r="I117" s="34">
        <v>0</v>
      </c>
      <c r="J117" s="34">
        <v>639432.22</v>
      </c>
      <c r="K117" s="34">
        <v>639432.22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91">
        <v>0</v>
      </c>
    </row>
    <row r="118" spans="2:20" s="7" customFormat="1" ht="27" customHeight="1">
      <c r="B118" s="36" t="s">
        <v>47</v>
      </c>
      <c r="C118" s="32">
        <v>67000000</v>
      </c>
      <c r="D118" s="34">
        <v>0</v>
      </c>
      <c r="E118" s="34">
        <v>0</v>
      </c>
      <c r="F118" s="32">
        <v>67000000</v>
      </c>
      <c r="G118" s="34">
        <v>0</v>
      </c>
      <c r="H118" s="77"/>
      <c r="I118" s="34">
        <v>0</v>
      </c>
      <c r="J118" s="34">
        <v>707037.72</v>
      </c>
      <c r="K118" s="34">
        <v>707037.72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93">
        <v>0</v>
      </c>
    </row>
    <row r="119" spans="2:20" s="7" customFormat="1" ht="27" customHeight="1">
      <c r="B119" s="36" t="s">
        <v>48</v>
      </c>
      <c r="C119" s="32">
        <v>67000000</v>
      </c>
      <c r="D119" s="34">
        <v>0</v>
      </c>
      <c r="E119" s="34">
        <v>0</v>
      </c>
      <c r="F119" s="32">
        <v>67000000</v>
      </c>
      <c r="G119" s="34">
        <v>0</v>
      </c>
      <c r="H119" s="77"/>
      <c r="I119" s="34">
        <v>0</v>
      </c>
      <c r="J119" s="34">
        <v>693178.36</v>
      </c>
      <c r="K119" s="34">
        <v>693178.36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93"/>
    </row>
    <row r="120" spans="2:20" s="7" customFormat="1" ht="27" customHeight="1">
      <c r="B120" s="36" t="s">
        <v>50</v>
      </c>
      <c r="C120" s="32">
        <v>67000000</v>
      </c>
      <c r="D120" s="34">
        <v>30000000</v>
      </c>
      <c r="E120" s="34">
        <v>30000000</v>
      </c>
      <c r="F120" s="32">
        <v>67000000</v>
      </c>
      <c r="G120" s="34">
        <v>0</v>
      </c>
      <c r="H120" s="77"/>
      <c r="I120" s="34">
        <v>0</v>
      </c>
      <c r="J120" s="34">
        <v>854124.11</v>
      </c>
      <c r="K120" s="34">
        <v>854124.11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/>
      <c r="S120" s="34"/>
      <c r="T120" s="93"/>
    </row>
    <row r="121" spans="2:20" s="7" customFormat="1" ht="27" customHeight="1">
      <c r="B121" s="36" t="s">
        <v>52</v>
      </c>
      <c r="C121" s="32">
        <v>67000000</v>
      </c>
      <c r="D121" s="34">
        <v>0</v>
      </c>
      <c r="E121" s="34">
        <v>0</v>
      </c>
      <c r="F121" s="32">
        <v>67000000</v>
      </c>
      <c r="G121" s="34">
        <v>0</v>
      </c>
      <c r="H121" s="77"/>
      <c r="I121" s="34">
        <v>0</v>
      </c>
      <c r="J121" s="34">
        <v>529623.98</v>
      </c>
      <c r="K121" s="34">
        <v>529623.98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  <c r="T121" s="93"/>
    </row>
    <row r="122" spans="2:20" s="7" customFormat="1" ht="27" customHeight="1">
      <c r="B122" s="36" t="s">
        <v>53</v>
      </c>
      <c r="C122" s="32">
        <v>67000000</v>
      </c>
      <c r="D122" s="34">
        <v>0</v>
      </c>
      <c r="E122" s="34">
        <v>0</v>
      </c>
      <c r="F122" s="32">
        <v>67000000</v>
      </c>
      <c r="G122" s="34">
        <v>0</v>
      </c>
      <c r="H122" s="77"/>
      <c r="I122" s="34">
        <v>0</v>
      </c>
      <c r="J122" s="34">
        <v>645577.12</v>
      </c>
      <c r="K122" s="34">
        <v>645577.12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93"/>
    </row>
    <row r="123" spans="2:20" s="7" customFormat="1" ht="27" customHeight="1">
      <c r="B123" s="36" t="s">
        <v>54</v>
      </c>
      <c r="C123" s="32">
        <v>67000000</v>
      </c>
      <c r="D123" s="34">
        <v>1000000</v>
      </c>
      <c r="E123" s="34">
        <v>0</v>
      </c>
      <c r="F123" s="32">
        <v>68000000</v>
      </c>
      <c r="G123" s="34">
        <v>0</v>
      </c>
      <c r="H123" s="77"/>
      <c r="I123" s="34">
        <v>0</v>
      </c>
      <c r="J123" s="34">
        <v>645577.12</v>
      </c>
      <c r="K123" s="34">
        <v>645577.12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93"/>
    </row>
    <row r="124" spans="2:19" s="7" customFormat="1" ht="27" customHeight="1">
      <c r="B124" s="44" t="s">
        <v>19</v>
      </c>
      <c r="C124" s="32" t="s">
        <v>18</v>
      </c>
      <c r="D124" s="32">
        <f>D100</f>
        <v>32000000</v>
      </c>
      <c r="E124" s="32">
        <f>E100</f>
        <v>32000000</v>
      </c>
      <c r="F124" s="32">
        <f>F100</f>
        <v>68000000</v>
      </c>
      <c r="G124" s="32">
        <f>G115</f>
        <v>0</v>
      </c>
      <c r="H124" s="32"/>
      <c r="I124" s="32">
        <f>I115</f>
        <v>0</v>
      </c>
      <c r="J124" s="78">
        <f>J64</f>
        <v>5441451.37</v>
      </c>
      <c r="K124" s="78">
        <f>K64</f>
        <v>5441451.37</v>
      </c>
      <c r="L124" s="32">
        <f aca="true" t="shared" si="3" ref="L124:S124">L115</f>
        <v>0</v>
      </c>
      <c r="M124" s="32">
        <f t="shared" si="3"/>
        <v>0</v>
      </c>
      <c r="N124" s="32">
        <f t="shared" si="3"/>
        <v>0</v>
      </c>
      <c r="O124" s="32" t="str">
        <f t="shared" si="3"/>
        <v>Х</v>
      </c>
      <c r="P124" s="32">
        <f t="shared" si="3"/>
        <v>0</v>
      </c>
      <c r="Q124" s="32">
        <f t="shared" si="3"/>
        <v>0</v>
      </c>
      <c r="R124" s="32">
        <f t="shared" si="3"/>
        <v>0</v>
      </c>
      <c r="S124" s="32">
        <f t="shared" si="3"/>
        <v>0</v>
      </c>
    </row>
    <row r="125" spans="2:19" s="10" customFormat="1" ht="30" customHeight="1">
      <c r="B125" s="53" t="s">
        <v>23</v>
      </c>
      <c r="C125" s="54" t="s">
        <v>18</v>
      </c>
      <c r="D125" s="54">
        <v>0</v>
      </c>
      <c r="E125" s="54">
        <v>0</v>
      </c>
      <c r="F125" s="54">
        <v>0</v>
      </c>
      <c r="G125" s="54">
        <v>0</v>
      </c>
      <c r="H125" s="55"/>
      <c r="I125" s="54" t="s">
        <v>18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 t="s">
        <v>18</v>
      </c>
      <c r="P125" s="54">
        <v>0</v>
      </c>
      <c r="Q125" s="54">
        <v>0</v>
      </c>
      <c r="R125" s="54">
        <v>0</v>
      </c>
      <c r="S125" s="54">
        <v>0</v>
      </c>
    </row>
    <row r="126" spans="2:19" s="10" customFormat="1" ht="23.25" customHeight="1">
      <c r="B126" s="68"/>
      <c r="C126" s="69"/>
      <c r="D126" s="69"/>
      <c r="E126" s="69"/>
      <c r="F126" s="70"/>
      <c r="G126" s="69"/>
      <c r="H126" s="69"/>
      <c r="I126" s="69"/>
      <c r="J126" s="69"/>
      <c r="K126" s="69"/>
      <c r="L126" s="69"/>
      <c r="M126" s="69"/>
      <c r="N126" s="71"/>
      <c r="O126" s="69"/>
      <c r="P126" s="69"/>
      <c r="Q126" s="69"/>
      <c r="R126" s="69"/>
      <c r="S126" s="69"/>
    </row>
    <row r="127" spans="2:19" s="9" customFormat="1" ht="13.5" customHeight="1">
      <c r="B127" s="86" t="s">
        <v>39</v>
      </c>
      <c r="C127" s="72"/>
      <c r="D127" s="97" t="s">
        <v>40</v>
      </c>
      <c r="E127" s="97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3"/>
    </row>
    <row r="128" spans="2:19" s="9" customFormat="1" ht="18" customHeight="1">
      <c r="B128" s="99" t="s">
        <v>41</v>
      </c>
      <c r="C128" s="99"/>
      <c r="D128" s="99"/>
      <c r="E128" s="99"/>
      <c r="F128" s="99"/>
      <c r="G128" s="99"/>
      <c r="H128" s="99"/>
      <c r="I128" s="99"/>
      <c r="J128" s="73"/>
      <c r="K128" s="73"/>
      <c r="L128" s="73"/>
      <c r="M128" s="73"/>
      <c r="N128" s="74"/>
      <c r="O128" s="73"/>
      <c r="P128" s="73"/>
      <c r="Q128" s="73"/>
      <c r="R128" s="73"/>
      <c r="S128" s="73"/>
    </row>
    <row r="129" spans="2:19" s="4" customFormat="1" ht="45.75" customHeight="1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8:14" s="4" customFormat="1" ht="23.25" customHeight="1">
      <c r="H130" s="2"/>
      <c r="N130" s="1"/>
    </row>
    <row r="131" spans="8:14" s="4" customFormat="1" ht="23.25" customHeight="1">
      <c r="H131" s="2"/>
      <c r="N131" s="1"/>
    </row>
    <row r="132" spans="8:14" s="4" customFormat="1" ht="23.25" customHeight="1">
      <c r="H132" s="2"/>
      <c r="N132" s="1"/>
    </row>
    <row r="133" spans="8:14" s="4" customFormat="1" ht="23.25" customHeight="1">
      <c r="H133" s="2"/>
      <c r="N133" s="1"/>
    </row>
    <row r="134" ht="23.25" customHeight="1"/>
    <row r="135" ht="23.25" customHeight="1"/>
    <row r="136" ht="23.25" customHeight="1"/>
    <row r="137" ht="409.5" customHeight="1" hidden="1"/>
    <row r="138" ht="11.25" customHeight="1"/>
    <row r="139" ht="12.75" customHeight="1"/>
    <row r="140" spans="2:19" ht="12.75" customHeight="1"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1"/>
      <c r="M140" s="11"/>
      <c r="N140" s="13"/>
      <c r="O140" s="11"/>
      <c r="P140" s="11"/>
      <c r="Q140" s="11"/>
      <c r="R140" s="11"/>
      <c r="S140" s="11"/>
    </row>
    <row r="141" spans="2:19" ht="12.75" customHeight="1">
      <c r="B141" s="11"/>
      <c r="C141" s="12"/>
      <c r="D141" s="11"/>
      <c r="E141" s="11"/>
      <c r="F141" s="11"/>
      <c r="G141" s="11"/>
      <c r="H141" s="12"/>
      <c r="I141" s="11"/>
      <c r="J141" s="11"/>
      <c r="K141" s="11"/>
      <c r="L141" s="11"/>
      <c r="M141" s="11"/>
      <c r="N141" s="13"/>
      <c r="O141" s="11"/>
      <c r="P141" s="11"/>
      <c r="Q141" s="11"/>
      <c r="R141" s="11"/>
      <c r="S141" s="11"/>
    </row>
  </sheetData>
  <sheetProtection/>
  <mergeCells count="10">
    <mergeCell ref="H1:M1"/>
    <mergeCell ref="H4:M4"/>
    <mergeCell ref="J3:K3"/>
    <mergeCell ref="H2:M2"/>
    <mergeCell ref="D127:E127"/>
    <mergeCell ref="B129:S129"/>
    <mergeCell ref="B128:I128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7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2017-10-02T07:42:37Z</cp:lastPrinted>
  <dcterms:created xsi:type="dcterms:W3CDTF">2010-10-04T10:20:09Z</dcterms:created>
  <dcterms:modified xsi:type="dcterms:W3CDTF">2017-10-02T07:42:40Z</dcterms:modified>
  <cp:category/>
  <cp:version/>
  <cp:contentType/>
  <cp:contentStatus/>
</cp:coreProperties>
</file>