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45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книга_1'!$B$1:$S$166</definedName>
  </definedNames>
  <calcPr fullCalcOnLoad="1"/>
</workbook>
</file>

<file path=xl/sharedStrings.xml><?xml version="1.0" encoding="utf-8"?>
<sst xmlns="http://schemas.openxmlformats.org/spreadsheetml/2006/main" count="248" uniqueCount="67">
  <si>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</si>
  <si>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</si>
  <si>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</si>
  <si>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</si>
  <si>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</si>
  <si>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</si>
  <si>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</si>
  <si>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</si>
  <si>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</si>
  <si>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</si>
  <si>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</si>
  <si>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</si>
  <si>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</si>
  <si>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</si>
  <si>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</si>
  <si>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</si>
  <si>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</si>
  <si>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</si>
  <si>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</si>
  <si>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</si>
  <si>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</si>
  <si>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</si>
  <si>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</si>
  <si>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</si>
  <si>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</si>
  <si>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</si>
  <si>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</si>
  <si>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</si>
  <si>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</si>
  <si>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</si>
  <si>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</si>
  <si>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</si>
  <si>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</si>
  <si>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</si>
  <si>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</si>
  <si>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 xml:space="preserve">Итого </t>
  </si>
  <si>
    <t>январь</t>
  </si>
  <si>
    <t>Итого</t>
  </si>
  <si>
    <t xml:space="preserve">Договор № М-2 от 04.10.2011   кредитор: ОАО Банк "Северный морской путь" Дата погашения: 02.10.2013г.  Без обеспечения </t>
  </si>
  <si>
    <t xml:space="preserve">Договор №57/2012 от 24.09.2012   кредитор: ОАО Банк "Северный морской путь" Дата погашения: 23.09.2013г.  Без обеспечения </t>
  </si>
  <si>
    <t>Январь</t>
  </si>
  <si>
    <t>04.02.2013</t>
  </si>
  <si>
    <t>08.02.2013</t>
  </si>
  <si>
    <t>февраль</t>
  </si>
  <si>
    <t>март</t>
  </si>
  <si>
    <t>06.03.2013</t>
  </si>
  <si>
    <t>апрель</t>
  </si>
  <si>
    <t>исполнитель  тел. (48532) 2-05-50</t>
  </si>
  <si>
    <t>08.04.2013</t>
  </si>
  <si>
    <t>08.05.2013</t>
  </si>
  <si>
    <t>май</t>
  </si>
  <si>
    <t>июнь</t>
  </si>
  <si>
    <t>07.06.2013</t>
  </si>
  <si>
    <t>Договор №М 18/2013 от 10.04.2013 г.  кредитор:ОАО Банк"Северный морской путь" Дата погашения:09.04.2014 г.Без обеспечения</t>
  </si>
  <si>
    <t>08.07.2013</t>
  </si>
  <si>
    <t>июль</t>
  </si>
  <si>
    <t xml:space="preserve">Договор № 43/2013 от 29.07.2013   кредитор: ОАО "Сбербанк России" Дата погашения: 28.07.2015г.  Без обеспечения </t>
  </si>
  <si>
    <t>08.08.2013</t>
  </si>
  <si>
    <t>август</t>
  </si>
  <si>
    <t>Зам.главного бухгалтера</t>
  </si>
  <si>
    <t>Е.И.Добривская</t>
  </si>
  <si>
    <t>06.09.2013</t>
  </si>
  <si>
    <t>20.09.2013</t>
  </si>
  <si>
    <t>сентябрь</t>
  </si>
  <si>
    <t>x</t>
  </si>
  <si>
    <t>на 01.11.2013г</t>
  </si>
  <si>
    <t>октябрь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</si>
</sst>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24" borderId="10" xfId="0" applyNumberFormat="1" applyFont="1" applyFill="1" applyBorder="1" applyAlignment="1" applyProtection="1">
      <alignment horizontal="right" wrapText="1"/>
      <protection hidden="1"/>
    </xf>
    <xf numFmtId="2" fontId="8" fillId="24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24" borderId="10" xfId="0" applyNumberFormat="1" applyFont="1" applyFill="1" applyBorder="1" applyAlignment="1" applyProtection="1">
      <alignment wrapText="1"/>
      <protection hidden="1"/>
    </xf>
    <xf numFmtId="2" fontId="8" fillId="24" borderId="10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24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24" borderId="0" xfId="0" applyNumberFormat="1" applyFont="1" applyFill="1" applyBorder="1" applyAlignment="1" applyProtection="1">
      <alignment horizontal="right" wrapText="1"/>
      <protection hidden="1"/>
    </xf>
    <xf numFmtId="2" fontId="8" fillId="24" borderId="0" xfId="0" applyNumberFormat="1" applyFont="1" applyFill="1" applyBorder="1" applyAlignment="1" applyProtection="1">
      <alignment vertical="center" wrapText="1"/>
      <protection hidden="1"/>
    </xf>
    <xf numFmtId="2" fontId="8" fillId="24" borderId="0" xfId="0" applyNumberFormat="1" applyFont="1" applyFill="1" applyBorder="1" applyAlignment="1" applyProtection="1">
      <alignment wrapText="1"/>
      <protection hidden="1"/>
    </xf>
    <xf numFmtId="1" fontId="8" fillId="24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25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49" fontId="7" fillId="0" borderId="10" xfId="0" applyNumberFormat="1" applyFont="1" applyFill="1" applyBorder="1" applyAlignment="1" applyProtection="1">
      <alignment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2" fontId="8" fillId="0" borderId="14" xfId="0" applyNumberFormat="1" applyFont="1" applyFill="1" applyBorder="1" applyAlignment="1" applyProtection="1">
      <alignment/>
      <protection hidden="1"/>
    </xf>
    <xf numFmtId="14" fontId="8" fillId="0" borderId="15" xfId="0" applyNumberFormat="1" applyFont="1" applyFill="1" applyBorder="1" applyAlignment="1" applyProtection="1">
      <alignment wrapText="1"/>
      <protection hidden="1"/>
    </xf>
    <xf numFmtId="14" fontId="7" fillId="0" borderId="15" xfId="0" applyNumberFormat="1" applyFont="1" applyFill="1" applyBorder="1" applyAlignment="1" applyProtection="1">
      <alignment horizontal="left"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84" fontId="7" fillId="0" borderId="10" xfId="0" applyNumberFormat="1" applyFont="1" applyFill="1" applyBorder="1" applyAlignment="1" applyProtection="1">
      <alignment horizontal="right" wrapText="1"/>
      <protection hidden="1"/>
    </xf>
    <xf numFmtId="14" fontId="8" fillId="0" borderId="10" xfId="0" applyNumberFormat="1" applyFont="1" applyFill="1" applyBorder="1" applyAlignment="1" applyProtection="1">
      <alignment horizontal="left" wrapText="1"/>
      <protection hidden="1"/>
    </xf>
    <xf numFmtId="4" fontId="8" fillId="0" borderId="13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6" xfId="0" applyNumberFormat="1" applyFont="1" applyFill="1" applyBorder="1" applyAlignment="1" applyProtection="1">
      <alignment horizontal="right" wrapText="1"/>
      <protection hidden="1"/>
    </xf>
    <xf numFmtId="2" fontId="8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NumberFormat="1" applyFont="1" applyFill="1" applyBorder="1" applyAlignment="1" applyProtection="1">
      <alignment horizontal="left"/>
      <protection hidden="1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18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8"/>
  <sheetViews>
    <sheetView tabSelected="1" view="pageBreakPreview" zoomScaleNormal="75" zoomScaleSheetLayoutView="100" zoomScalePageLayoutView="0" workbookViewId="0" topLeftCell="A1">
      <pane xSplit="2" ySplit="7" topLeftCell="C13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70" sqref="K70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10" t="s">
        <v>0</v>
      </c>
      <c r="I1" s="110"/>
      <c r="J1" s="110"/>
      <c r="K1" s="110"/>
      <c r="L1" s="110"/>
      <c r="M1" s="110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12" t="s">
        <v>1</v>
      </c>
      <c r="I2" s="112"/>
      <c r="J2" s="112"/>
      <c r="K2" s="112"/>
      <c r="L2" s="112"/>
      <c r="M2" s="112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10" t="s">
        <v>65</v>
      </c>
      <c r="K3" s="110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7" t="s">
        <v>2</v>
      </c>
      <c r="C4" s="106" t="s">
        <v>3</v>
      </c>
      <c r="D4" s="106"/>
      <c r="E4" s="106"/>
      <c r="F4" s="106"/>
      <c r="G4" s="106"/>
      <c r="H4" s="111" t="s">
        <v>4</v>
      </c>
      <c r="I4" s="111"/>
      <c r="J4" s="111"/>
      <c r="K4" s="111"/>
      <c r="L4" s="111"/>
      <c r="M4" s="111"/>
      <c r="N4" s="20"/>
      <c r="O4" s="21" t="s">
        <v>5</v>
      </c>
      <c r="P4" s="21"/>
      <c r="Q4" s="21"/>
      <c r="R4" s="21"/>
      <c r="S4" s="21"/>
    </row>
    <row r="5" spans="2:19" ht="45" customHeight="1">
      <c r="B5" s="107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8" t="s">
        <v>15</v>
      </c>
      <c r="C7" s="109"/>
      <c r="D7" s="109"/>
      <c r="E7" s="109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102" t="s">
        <v>15</v>
      </c>
      <c r="C8" s="103"/>
      <c r="D8" s="103"/>
      <c r="E8" s="103"/>
      <c r="F8" s="32">
        <v>0</v>
      </c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28" t="s">
        <v>38</v>
      </c>
      <c r="C9" s="29"/>
      <c r="D9" s="29"/>
      <c r="E9" s="29"/>
      <c r="F9" s="32"/>
      <c r="G9" s="32"/>
      <c r="H9" s="37"/>
      <c r="I9" s="32"/>
      <c r="J9" s="32"/>
      <c r="K9" s="32"/>
      <c r="L9" s="32"/>
      <c r="M9" s="32"/>
      <c r="N9" s="32"/>
      <c r="O9" s="32"/>
      <c r="P9" s="32"/>
      <c r="Q9" s="32"/>
      <c r="R9" s="34"/>
      <c r="S9" s="34"/>
    </row>
    <row r="10" spans="2:19" s="4" customFormat="1" ht="23.25" customHeight="1">
      <c r="B10" s="31" t="s">
        <v>16</v>
      </c>
      <c r="C10" s="32">
        <v>18000000</v>
      </c>
      <c r="D10" s="32" t="s">
        <v>17</v>
      </c>
      <c r="E10" s="32"/>
      <c r="F10" s="32"/>
      <c r="G10" s="32"/>
      <c r="H10" s="37"/>
      <c r="I10" s="32"/>
      <c r="J10" s="32"/>
      <c r="K10" s="32"/>
      <c r="L10" s="32"/>
      <c r="M10" s="32"/>
      <c r="N10" s="32"/>
      <c r="O10" s="32"/>
      <c r="P10" s="32"/>
      <c r="Q10" s="32"/>
      <c r="R10" s="34"/>
      <c r="S10" s="34"/>
    </row>
    <row r="11" spans="2:19" s="4" customFormat="1" ht="23.25" customHeight="1">
      <c r="B11" s="78">
        <v>41303</v>
      </c>
      <c r="C11" s="76">
        <v>18000000</v>
      </c>
      <c r="D11" s="76">
        <v>0</v>
      </c>
      <c r="E11" s="76">
        <v>2000000</v>
      </c>
      <c r="F11" s="76">
        <f aca="true" t="shared" si="0" ref="F11:F17">C11+D11-E11</f>
        <v>16000000</v>
      </c>
      <c r="G11" s="76"/>
      <c r="H11" s="77">
        <v>0.0993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34">
        <v>0</v>
      </c>
      <c r="S11" s="34">
        <v>0</v>
      </c>
    </row>
    <row r="12" spans="2:19" s="4" customFormat="1" ht="23.25" customHeight="1">
      <c r="B12" s="78">
        <v>41313</v>
      </c>
      <c r="C12" s="76">
        <f aca="true" t="shared" si="1" ref="C12:C17">F11</f>
        <v>16000000</v>
      </c>
      <c r="D12" s="76">
        <v>0</v>
      </c>
      <c r="E12" s="76">
        <v>0</v>
      </c>
      <c r="F12" s="76">
        <f t="shared" si="0"/>
        <v>16000000</v>
      </c>
      <c r="G12" s="76"/>
      <c r="H12" s="77">
        <v>0.0993</v>
      </c>
      <c r="I12" s="76">
        <v>0</v>
      </c>
      <c r="J12" s="76">
        <v>150718.35</v>
      </c>
      <c r="K12" s="76">
        <v>150718.35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34">
        <v>0</v>
      </c>
      <c r="S12" s="34">
        <v>0</v>
      </c>
    </row>
    <row r="13" spans="2:19" s="4" customFormat="1" ht="23.25" customHeight="1">
      <c r="B13" s="78">
        <v>41317</v>
      </c>
      <c r="C13" s="76">
        <f t="shared" si="1"/>
        <v>16000000</v>
      </c>
      <c r="D13" s="76">
        <v>0</v>
      </c>
      <c r="E13" s="76">
        <v>4000000</v>
      </c>
      <c r="F13" s="76">
        <f t="shared" si="0"/>
        <v>12000000</v>
      </c>
      <c r="G13" s="76"/>
      <c r="H13" s="77">
        <v>0.0993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34">
        <v>0</v>
      </c>
      <c r="S13" s="34">
        <v>0</v>
      </c>
    </row>
    <row r="14" spans="2:19" s="4" customFormat="1" ht="23.25" customHeight="1">
      <c r="B14" s="78">
        <v>41319</v>
      </c>
      <c r="C14" s="76">
        <f t="shared" si="1"/>
        <v>12000000</v>
      </c>
      <c r="D14" s="76">
        <v>3000000</v>
      </c>
      <c r="E14" s="76">
        <v>2000000</v>
      </c>
      <c r="F14" s="76">
        <f t="shared" si="0"/>
        <v>13000000</v>
      </c>
      <c r="G14" s="76"/>
      <c r="H14" s="77">
        <v>0.0993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34">
        <v>0</v>
      </c>
      <c r="S14" s="34">
        <v>0</v>
      </c>
    </row>
    <row r="15" spans="2:19" s="4" customFormat="1" ht="23.25" customHeight="1">
      <c r="B15" s="78">
        <v>41339</v>
      </c>
      <c r="C15" s="76">
        <f t="shared" si="1"/>
        <v>13000000</v>
      </c>
      <c r="D15" s="76">
        <v>0</v>
      </c>
      <c r="E15" s="76">
        <v>0</v>
      </c>
      <c r="F15" s="76">
        <f t="shared" si="0"/>
        <v>13000000</v>
      </c>
      <c r="G15" s="76"/>
      <c r="H15" s="77">
        <v>0.0993</v>
      </c>
      <c r="I15" s="76">
        <v>0</v>
      </c>
      <c r="J15" s="76">
        <v>107189.59</v>
      </c>
      <c r="K15" s="76">
        <v>107189.59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34">
        <v>0</v>
      </c>
      <c r="S15" s="34">
        <v>0</v>
      </c>
    </row>
    <row r="16" spans="2:19" s="4" customFormat="1" ht="23.25" customHeight="1">
      <c r="B16" s="78">
        <v>41365</v>
      </c>
      <c r="C16" s="76">
        <f t="shared" si="1"/>
        <v>13000000</v>
      </c>
      <c r="D16" s="76">
        <v>2000000</v>
      </c>
      <c r="E16" s="76">
        <v>0</v>
      </c>
      <c r="F16" s="76">
        <f t="shared" si="0"/>
        <v>15000000</v>
      </c>
      <c r="G16" s="76"/>
      <c r="H16" s="77">
        <v>0.0993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34">
        <v>0</v>
      </c>
      <c r="S16" s="34">
        <v>0</v>
      </c>
    </row>
    <row r="17" spans="2:19" s="4" customFormat="1" ht="23.25" customHeight="1">
      <c r="B17" s="78">
        <v>41372</v>
      </c>
      <c r="C17" s="76">
        <f t="shared" si="1"/>
        <v>15000000</v>
      </c>
      <c r="D17" s="76">
        <v>0</v>
      </c>
      <c r="E17" s="76">
        <v>0</v>
      </c>
      <c r="F17" s="76">
        <f t="shared" si="0"/>
        <v>15000000</v>
      </c>
      <c r="G17" s="76"/>
      <c r="H17" s="77">
        <v>0.0993</v>
      </c>
      <c r="I17" s="76">
        <v>0</v>
      </c>
      <c r="J17" s="76">
        <v>109638.09</v>
      </c>
      <c r="K17" s="76">
        <v>109638.09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34">
        <v>0</v>
      </c>
      <c r="S17" s="34">
        <v>0</v>
      </c>
    </row>
    <row r="18" spans="2:20" s="4" customFormat="1" ht="23.25" customHeight="1">
      <c r="B18" s="78">
        <v>41402</v>
      </c>
      <c r="C18" s="76">
        <v>15000000</v>
      </c>
      <c r="D18" s="76">
        <v>0</v>
      </c>
      <c r="E18" s="76">
        <v>0</v>
      </c>
      <c r="F18" s="76">
        <v>15000000</v>
      </c>
      <c r="G18" s="76"/>
      <c r="H18" s="77">
        <v>0.0993</v>
      </c>
      <c r="I18" s="76">
        <v>0</v>
      </c>
      <c r="J18" s="76">
        <v>121880.55</v>
      </c>
      <c r="K18" s="76">
        <v>121880.55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34">
        <v>0</v>
      </c>
      <c r="S18" s="34">
        <v>0</v>
      </c>
      <c r="T18" s="4">
        <v>0</v>
      </c>
    </row>
    <row r="19" spans="2:19" s="4" customFormat="1" ht="23.25" customHeight="1">
      <c r="B19" s="78">
        <v>41432</v>
      </c>
      <c r="C19" s="76">
        <v>15000000</v>
      </c>
      <c r="D19" s="76">
        <v>0</v>
      </c>
      <c r="E19" s="76">
        <v>0</v>
      </c>
      <c r="F19" s="76">
        <v>15000000</v>
      </c>
      <c r="G19" s="76"/>
      <c r="H19" s="77">
        <v>0.0993</v>
      </c>
      <c r="I19" s="76">
        <v>0</v>
      </c>
      <c r="J19" s="76">
        <v>126505.49</v>
      </c>
      <c r="K19" s="76">
        <v>126505.49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34">
        <v>0</v>
      </c>
      <c r="S19" s="34">
        <v>0</v>
      </c>
    </row>
    <row r="20" spans="2:19" s="4" customFormat="1" ht="23.25" customHeight="1">
      <c r="B20" s="78">
        <v>41435</v>
      </c>
      <c r="C20" s="76">
        <v>15000000</v>
      </c>
      <c r="D20" s="76">
        <v>0</v>
      </c>
      <c r="E20" s="76">
        <v>8000000</v>
      </c>
      <c r="F20" s="76">
        <v>7000000</v>
      </c>
      <c r="G20" s="76"/>
      <c r="H20" s="77">
        <v>0.0993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34">
        <v>0</v>
      </c>
      <c r="S20" s="34">
        <v>0</v>
      </c>
    </row>
    <row r="21" spans="2:19" s="4" customFormat="1" ht="23.25" customHeight="1">
      <c r="B21" s="78">
        <v>41445</v>
      </c>
      <c r="C21" s="76">
        <v>7000000</v>
      </c>
      <c r="D21" s="76">
        <v>0</v>
      </c>
      <c r="E21" s="76">
        <v>7000000</v>
      </c>
      <c r="F21" s="76">
        <v>0</v>
      </c>
      <c r="G21" s="76"/>
      <c r="H21" s="77">
        <v>0.0993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34">
        <v>0</v>
      </c>
      <c r="S21" s="34">
        <v>0</v>
      </c>
    </row>
    <row r="22" spans="2:19" s="4" customFormat="1" ht="23.25" customHeight="1">
      <c r="B22" s="78">
        <v>41463</v>
      </c>
      <c r="C22" s="76">
        <v>0</v>
      </c>
      <c r="D22" s="76">
        <v>0</v>
      </c>
      <c r="E22" s="76">
        <v>0</v>
      </c>
      <c r="F22" s="76">
        <v>0</v>
      </c>
      <c r="G22" s="76"/>
      <c r="H22" s="77">
        <v>0.0993</v>
      </c>
      <c r="I22" s="76">
        <v>0</v>
      </c>
      <c r="J22" s="76">
        <v>59852.06</v>
      </c>
      <c r="K22" s="76">
        <v>59852.06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34">
        <v>0</v>
      </c>
      <c r="S22" s="34">
        <v>0</v>
      </c>
    </row>
    <row r="23" spans="2:19" s="4" customFormat="1" ht="23.25" customHeight="1">
      <c r="B23" s="31" t="s">
        <v>35</v>
      </c>
      <c r="C23" s="76" t="s">
        <v>18</v>
      </c>
      <c r="D23" s="32">
        <f>D11+D12+D13+D14+D16</f>
        <v>5000000</v>
      </c>
      <c r="E23" s="32">
        <f>E11+E12+E13+E14+E20+E21</f>
        <v>23000000</v>
      </c>
      <c r="F23" s="32">
        <f>C10+D23-E23</f>
        <v>0</v>
      </c>
      <c r="G23" s="32"/>
      <c r="H23" s="85">
        <v>0.0993</v>
      </c>
      <c r="I23" s="32">
        <f>I11</f>
        <v>0</v>
      </c>
      <c r="J23" s="32">
        <f>J11+J12+J13+J14+J15+J17+J18+J19+J22</f>
        <v>675784.1300000001</v>
      </c>
      <c r="K23" s="32">
        <f>K11+K12+K13+K14+K15+K17+K18+K19+K22</f>
        <v>675784.1300000001</v>
      </c>
      <c r="L23" s="32">
        <f aca="true" t="shared" si="2" ref="L23:S23">L11</f>
        <v>0</v>
      </c>
      <c r="M23" s="32">
        <f t="shared" si="2"/>
        <v>0</v>
      </c>
      <c r="N23" s="32">
        <f t="shared" si="2"/>
        <v>0</v>
      </c>
      <c r="O23" s="32">
        <f t="shared" si="2"/>
        <v>0</v>
      </c>
      <c r="P23" s="32">
        <f t="shared" si="2"/>
        <v>0</v>
      </c>
      <c r="Q23" s="32">
        <f t="shared" si="2"/>
        <v>0</v>
      </c>
      <c r="R23" s="32">
        <f t="shared" si="2"/>
        <v>0</v>
      </c>
      <c r="S23" s="32">
        <f t="shared" si="2"/>
        <v>0</v>
      </c>
    </row>
    <row r="24" spans="2:19" s="4" customFormat="1" ht="23.25" customHeight="1">
      <c r="B24" s="102" t="s">
        <v>15</v>
      </c>
      <c r="C24" s="103"/>
      <c r="D24" s="103"/>
      <c r="E24" s="103"/>
      <c r="F24" s="32"/>
      <c r="G24" s="32"/>
      <c r="H24" s="85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2:19" s="4" customFormat="1" ht="23.25" customHeight="1">
      <c r="B25" s="28" t="s">
        <v>39</v>
      </c>
      <c r="C25" s="29"/>
      <c r="D25" s="29"/>
      <c r="E25" s="29"/>
      <c r="F25" s="32"/>
      <c r="G25" s="32"/>
      <c r="H25" s="8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2:19" s="4" customFormat="1" ht="23.25" customHeight="1">
      <c r="B26" s="31" t="s">
        <v>16</v>
      </c>
      <c r="C26" s="32">
        <v>20000000</v>
      </c>
      <c r="D26" s="32" t="s">
        <v>17</v>
      </c>
      <c r="E26" s="32"/>
      <c r="F26" s="32"/>
      <c r="G26" s="32"/>
      <c r="H26" s="85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2:19" s="4" customFormat="1" ht="23.25" customHeight="1">
      <c r="B27" s="86" t="s">
        <v>40</v>
      </c>
      <c r="C27" s="76">
        <v>20000000</v>
      </c>
      <c r="D27" s="76">
        <v>0</v>
      </c>
      <c r="E27" s="76">
        <v>0</v>
      </c>
      <c r="F27" s="76">
        <f>C27+D27-E27</f>
        <v>20000000</v>
      </c>
      <c r="G27" s="76">
        <v>0</v>
      </c>
      <c r="H27" s="77">
        <v>0.094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2:19" s="4" customFormat="1" ht="23.25" customHeight="1">
      <c r="B28" s="86" t="s">
        <v>41</v>
      </c>
      <c r="C28" s="76">
        <f>F27</f>
        <v>20000000</v>
      </c>
      <c r="D28" s="76">
        <v>5000000</v>
      </c>
      <c r="E28" s="76">
        <v>0</v>
      </c>
      <c r="F28" s="76">
        <f>C28+D28-E28</f>
        <v>25000000</v>
      </c>
      <c r="G28" s="76">
        <v>0</v>
      </c>
      <c r="H28" s="77">
        <v>0.094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2:19" s="4" customFormat="1" ht="23.25" customHeight="1">
      <c r="B29" s="86" t="s">
        <v>42</v>
      </c>
      <c r="C29" s="76">
        <f>F28</f>
        <v>25000000</v>
      </c>
      <c r="D29" s="76">
        <v>0</v>
      </c>
      <c r="E29" s="76">
        <v>0</v>
      </c>
      <c r="F29" s="76">
        <f>C29+D29-E29</f>
        <v>25000000</v>
      </c>
      <c r="G29" s="76">
        <v>0</v>
      </c>
      <c r="H29" s="77">
        <v>0.094</v>
      </c>
      <c r="I29" s="76">
        <v>0</v>
      </c>
      <c r="J29" s="76">
        <v>159671.23</v>
      </c>
      <c r="K29" s="76">
        <v>159671.23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2:19" s="4" customFormat="1" ht="23.25" customHeight="1">
      <c r="B30" s="86" t="s">
        <v>45</v>
      </c>
      <c r="C30" s="76">
        <f>F29</f>
        <v>25000000</v>
      </c>
      <c r="D30" s="76">
        <v>0</v>
      </c>
      <c r="E30" s="76">
        <v>0</v>
      </c>
      <c r="F30" s="76">
        <f>C30+D30-E30</f>
        <v>25000000</v>
      </c>
      <c r="G30" s="76">
        <v>0</v>
      </c>
      <c r="H30" s="77">
        <v>0.094</v>
      </c>
      <c r="I30" s="76">
        <v>0</v>
      </c>
      <c r="J30" s="76">
        <v>175123.29</v>
      </c>
      <c r="K30" s="76">
        <v>175123.29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</row>
    <row r="31" spans="2:19" s="4" customFormat="1" ht="23.25" customHeight="1">
      <c r="B31" s="86" t="s">
        <v>48</v>
      </c>
      <c r="C31" s="76">
        <f>F30</f>
        <v>25000000</v>
      </c>
      <c r="D31" s="76">
        <v>0</v>
      </c>
      <c r="E31" s="76">
        <v>0</v>
      </c>
      <c r="F31" s="76">
        <f>C31+D31-E31</f>
        <v>25000000</v>
      </c>
      <c r="G31" s="76">
        <v>0</v>
      </c>
      <c r="H31" s="77">
        <v>0.094</v>
      </c>
      <c r="I31" s="76">
        <v>0</v>
      </c>
      <c r="J31" s="76">
        <v>199589.03</v>
      </c>
      <c r="K31" s="76">
        <v>199589.03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</row>
    <row r="32" spans="2:19" s="4" customFormat="1" ht="23.25" customHeight="1">
      <c r="B32" s="86" t="s">
        <v>49</v>
      </c>
      <c r="C32" s="76">
        <v>25000000</v>
      </c>
      <c r="D32" s="76">
        <v>0</v>
      </c>
      <c r="E32" s="76">
        <v>0</v>
      </c>
      <c r="F32" s="76">
        <v>25000000</v>
      </c>
      <c r="G32" s="76">
        <v>0</v>
      </c>
      <c r="H32" s="77">
        <v>0.094</v>
      </c>
      <c r="I32" s="76">
        <v>0</v>
      </c>
      <c r="J32" s="76">
        <v>193150.68</v>
      </c>
      <c r="K32" s="76">
        <v>193150.68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</row>
    <row r="33" spans="2:19" s="4" customFormat="1" ht="23.25" customHeight="1">
      <c r="B33" s="86" t="s">
        <v>52</v>
      </c>
      <c r="C33" s="76">
        <v>25000000</v>
      </c>
      <c r="D33" s="76">
        <v>0</v>
      </c>
      <c r="E33" s="76">
        <v>0</v>
      </c>
      <c r="F33" s="76">
        <v>25000000</v>
      </c>
      <c r="G33" s="76">
        <v>0</v>
      </c>
      <c r="H33" s="77">
        <v>0.094</v>
      </c>
      <c r="I33" s="76">
        <v>0</v>
      </c>
      <c r="J33" s="76">
        <v>199589.04</v>
      </c>
      <c r="K33" s="76">
        <v>199589.04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2:19" s="4" customFormat="1" ht="23.25" customHeight="1">
      <c r="B34" s="86" t="s">
        <v>54</v>
      </c>
      <c r="C34" s="76">
        <v>25000000</v>
      </c>
      <c r="D34" s="76">
        <v>0</v>
      </c>
      <c r="E34" s="76">
        <v>0</v>
      </c>
      <c r="F34" s="76">
        <v>25000000</v>
      </c>
      <c r="G34" s="76">
        <v>0</v>
      </c>
      <c r="H34" s="77">
        <v>0.094</v>
      </c>
      <c r="I34" s="76">
        <v>0</v>
      </c>
      <c r="J34" s="76">
        <v>193150.68</v>
      </c>
      <c r="K34" s="76">
        <v>193150.68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</row>
    <row r="35" spans="2:19" s="4" customFormat="1" ht="23.25" customHeight="1">
      <c r="B35" s="86" t="s">
        <v>57</v>
      </c>
      <c r="C35" s="76">
        <v>25000000</v>
      </c>
      <c r="D35" s="76">
        <v>0</v>
      </c>
      <c r="E35" s="76">
        <v>8000000</v>
      </c>
      <c r="F35" s="76">
        <v>17000000</v>
      </c>
      <c r="G35" s="76">
        <v>0</v>
      </c>
      <c r="H35" s="77">
        <v>0.094</v>
      </c>
      <c r="I35" s="76">
        <v>0</v>
      </c>
      <c r="J35" s="76">
        <v>199589.04</v>
      </c>
      <c r="K35" s="76">
        <v>199589.04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</row>
    <row r="36" spans="2:20" s="4" customFormat="1" ht="23.25" customHeight="1">
      <c r="B36" s="86" t="s">
        <v>61</v>
      </c>
      <c r="C36" s="76">
        <v>17000000</v>
      </c>
      <c r="D36" s="76">
        <v>0</v>
      </c>
      <c r="E36" s="76"/>
      <c r="F36" s="76">
        <v>17000000</v>
      </c>
      <c r="G36" s="76">
        <v>0</v>
      </c>
      <c r="H36" s="77">
        <v>0.094</v>
      </c>
      <c r="I36" s="76">
        <v>0</v>
      </c>
      <c r="J36" s="76">
        <v>176926.03</v>
      </c>
      <c r="K36" s="76">
        <v>176926.03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4">
        <v>0</v>
      </c>
    </row>
    <row r="37" spans="2:19" s="4" customFormat="1" ht="23.25" customHeight="1">
      <c r="B37" s="86" t="s">
        <v>62</v>
      </c>
      <c r="C37" s="76">
        <v>17000000</v>
      </c>
      <c r="D37" s="76">
        <v>0</v>
      </c>
      <c r="E37" s="76">
        <v>17000000</v>
      </c>
      <c r="F37" s="76">
        <v>0</v>
      </c>
      <c r="G37" s="76">
        <v>0</v>
      </c>
      <c r="H37" s="77">
        <v>0.094</v>
      </c>
      <c r="I37" s="76">
        <v>0</v>
      </c>
      <c r="J37" s="76">
        <v>87561.64</v>
      </c>
      <c r="K37" s="76">
        <v>87561.64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</row>
    <row r="38" spans="2:19" s="4" customFormat="1" ht="23.25" customHeight="1">
      <c r="B38" s="31" t="s">
        <v>37</v>
      </c>
      <c r="C38" s="80" t="s">
        <v>18</v>
      </c>
      <c r="D38" s="32">
        <f>D27+D28+D29</f>
        <v>5000000</v>
      </c>
      <c r="E38" s="32">
        <v>25000000</v>
      </c>
      <c r="F38" s="80">
        <f>C26+D38-E38</f>
        <v>0</v>
      </c>
      <c r="G38" s="32">
        <v>0</v>
      </c>
      <c r="H38" s="85">
        <v>0.094</v>
      </c>
      <c r="I38" s="32">
        <v>0</v>
      </c>
      <c r="J38" s="32">
        <f>J27+J28+J29+J30+J31+J32+J33+J34+J35+J36+J37</f>
        <v>1584350.66</v>
      </c>
      <c r="K38" s="32">
        <f>K27+K28+K29+K30+K31+K32+K33+K34+K35+K36+K37</f>
        <v>1584350.66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</row>
    <row r="39" spans="2:19" s="4" customFormat="1" ht="23.25" customHeight="1">
      <c r="B39" s="31" t="s">
        <v>15</v>
      </c>
      <c r="C39" s="80"/>
      <c r="D39" s="32"/>
      <c r="E39" s="32"/>
      <c r="F39" s="80"/>
      <c r="G39" s="32"/>
      <c r="H39" s="85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19" s="4" customFormat="1" ht="23.25" customHeight="1">
      <c r="B40" s="88" t="s">
        <v>53</v>
      </c>
      <c r="C40" s="80"/>
      <c r="D40" s="32"/>
      <c r="E40" s="32"/>
      <c r="F40" s="80"/>
      <c r="G40" s="32"/>
      <c r="H40" s="85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2:19" s="4" customFormat="1" ht="23.25" customHeight="1">
      <c r="B41" s="90" t="s">
        <v>16</v>
      </c>
      <c r="C41" s="80">
        <v>0</v>
      </c>
      <c r="D41" s="32">
        <v>0</v>
      </c>
      <c r="E41" s="32">
        <v>0</v>
      </c>
      <c r="F41" s="80">
        <v>0</v>
      </c>
      <c r="G41" s="32">
        <v>0</v>
      </c>
      <c r="H41" s="85">
        <v>0.1</v>
      </c>
      <c r="I41" s="32">
        <v>0</v>
      </c>
      <c r="J41" s="32">
        <v>0</v>
      </c>
      <c r="K41" s="32"/>
      <c r="L41" s="32"/>
      <c r="M41" s="32"/>
      <c r="N41" s="32"/>
      <c r="O41" s="32"/>
      <c r="P41" s="32"/>
      <c r="Q41" s="32"/>
      <c r="R41" s="32"/>
      <c r="S41" s="32"/>
    </row>
    <row r="42" spans="2:19" s="4" customFormat="1" ht="23.25" customHeight="1">
      <c r="B42" s="78">
        <v>41429</v>
      </c>
      <c r="C42" s="89">
        <v>0</v>
      </c>
      <c r="D42" s="76">
        <v>10000000</v>
      </c>
      <c r="E42" s="76">
        <v>0</v>
      </c>
      <c r="F42" s="76">
        <f>C42+D42-E42</f>
        <v>10000000</v>
      </c>
      <c r="G42" s="76">
        <v>0</v>
      </c>
      <c r="H42" s="77">
        <v>0.1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</row>
    <row r="43" spans="2:19" s="4" customFormat="1" ht="23.25" customHeight="1">
      <c r="B43" s="92">
        <v>41442</v>
      </c>
      <c r="C43" s="89">
        <v>10000000</v>
      </c>
      <c r="D43" s="76">
        <v>10000000</v>
      </c>
      <c r="E43" s="76">
        <v>0</v>
      </c>
      <c r="F43" s="76">
        <f>C43+D43-E43</f>
        <v>20000000</v>
      </c>
      <c r="G43" s="76">
        <v>0</v>
      </c>
      <c r="H43" s="77">
        <v>0.1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</row>
    <row r="44" spans="2:19" s="4" customFormat="1" ht="23.25" customHeight="1">
      <c r="B44" s="92">
        <v>41463</v>
      </c>
      <c r="C44" s="89">
        <v>20000000</v>
      </c>
      <c r="D44" s="76">
        <v>0</v>
      </c>
      <c r="E44" s="76">
        <v>0</v>
      </c>
      <c r="F44" s="76">
        <v>20000000</v>
      </c>
      <c r="G44" s="76">
        <v>0</v>
      </c>
      <c r="H44" s="77">
        <v>0.1</v>
      </c>
      <c r="I44" s="76">
        <v>0</v>
      </c>
      <c r="J44" s="76">
        <v>109589.04</v>
      </c>
      <c r="K44" s="76">
        <v>109589.04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</row>
    <row r="45" spans="2:19" s="4" customFormat="1" ht="23.25" customHeight="1">
      <c r="B45" s="92">
        <v>41494</v>
      </c>
      <c r="C45" s="89">
        <v>20000000</v>
      </c>
      <c r="D45" s="76">
        <v>0</v>
      </c>
      <c r="E45" s="76">
        <v>0</v>
      </c>
      <c r="F45" s="76">
        <v>20000000</v>
      </c>
      <c r="G45" s="76">
        <v>0</v>
      </c>
      <c r="H45" s="77">
        <v>0.1</v>
      </c>
      <c r="I45" s="76">
        <v>0</v>
      </c>
      <c r="J45" s="76">
        <v>169863.02</v>
      </c>
      <c r="K45" s="76">
        <v>169863.02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</row>
    <row r="46" spans="2:20" s="4" customFormat="1" ht="23.25" customHeight="1">
      <c r="B46" s="92">
        <v>41523</v>
      </c>
      <c r="C46" s="89">
        <v>20000000</v>
      </c>
      <c r="D46" s="76">
        <v>0</v>
      </c>
      <c r="E46" s="76">
        <v>0</v>
      </c>
      <c r="F46" s="76">
        <v>20000000</v>
      </c>
      <c r="G46" s="76">
        <v>0</v>
      </c>
      <c r="H46" s="77">
        <v>0.1</v>
      </c>
      <c r="I46" s="76">
        <v>0</v>
      </c>
      <c r="J46" s="76">
        <v>169863.02</v>
      </c>
      <c r="K46" s="76">
        <v>169863.02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4">
        <v>0</v>
      </c>
    </row>
    <row r="47" spans="2:19" s="4" customFormat="1" ht="23.25" customHeight="1">
      <c r="B47" s="92">
        <v>41555</v>
      </c>
      <c r="C47" s="89">
        <v>20000000</v>
      </c>
      <c r="D47" s="76">
        <v>0</v>
      </c>
      <c r="E47" s="76">
        <v>0</v>
      </c>
      <c r="F47" s="76">
        <v>20000000</v>
      </c>
      <c r="G47" s="76">
        <v>0</v>
      </c>
      <c r="H47" s="77">
        <v>0.1</v>
      </c>
      <c r="I47" s="76">
        <v>0</v>
      </c>
      <c r="J47" s="76">
        <v>164383.56</v>
      </c>
      <c r="K47" s="76">
        <v>164383.56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</row>
    <row r="48" spans="2:19" s="4" customFormat="1" ht="23.25" customHeight="1">
      <c r="B48" s="91" t="s">
        <v>37</v>
      </c>
      <c r="C48" s="80" t="s">
        <v>18</v>
      </c>
      <c r="D48" s="80">
        <f>D42+D43</f>
        <v>20000000</v>
      </c>
      <c r="E48" s="80">
        <v>0</v>
      </c>
      <c r="F48" s="80">
        <f>C41+D48-E48</f>
        <v>20000000</v>
      </c>
      <c r="G48" s="80">
        <v>0</v>
      </c>
      <c r="H48" s="85">
        <v>0.1</v>
      </c>
      <c r="I48" s="80">
        <v>0</v>
      </c>
      <c r="J48" s="80">
        <f>J42+J43+J44+J45+J46+J47</f>
        <v>613698.6399999999</v>
      </c>
      <c r="K48" s="80">
        <f>K42+K43+K44+K45+K46+K47</f>
        <v>613698.6399999999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32">
        <v>0</v>
      </c>
      <c r="S48" s="32">
        <v>0</v>
      </c>
    </row>
    <row r="49" spans="2:19" s="4" customFormat="1" ht="23.25" customHeight="1">
      <c r="B49" s="102" t="s">
        <v>15</v>
      </c>
      <c r="C49" s="103"/>
      <c r="D49" s="103"/>
      <c r="E49" s="103"/>
      <c r="F49" s="80"/>
      <c r="G49" s="80"/>
      <c r="H49" s="85"/>
      <c r="I49" s="80"/>
      <c r="J49" s="80"/>
      <c r="K49" s="80"/>
      <c r="L49" s="80"/>
      <c r="M49" s="80"/>
      <c r="N49" s="80"/>
      <c r="O49" s="80"/>
      <c r="P49" s="80"/>
      <c r="Q49" s="80"/>
      <c r="R49" s="32"/>
      <c r="S49" s="32"/>
    </row>
    <row r="50" spans="2:19" s="4" customFormat="1" ht="23.25" customHeight="1">
      <c r="B50" s="28" t="s">
        <v>56</v>
      </c>
      <c r="C50" s="29"/>
      <c r="D50" s="29"/>
      <c r="E50" s="29"/>
      <c r="F50" s="32"/>
      <c r="G50" s="32"/>
      <c r="H50" s="37"/>
      <c r="I50" s="32"/>
      <c r="J50" s="32"/>
      <c r="K50" s="32"/>
      <c r="L50" s="32"/>
      <c r="M50" s="32"/>
      <c r="N50" s="32"/>
      <c r="O50" s="32"/>
      <c r="P50" s="32"/>
      <c r="Q50" s="32"/>
      <c r="R50" s="34"/>
      <c r="S50" s="34"/>
    </row>
    <row r="51" spans="2:19" s="4" customFormat="1" ht="23.25" customHeight="1">
      <c r="B51" s="46" t="s">
        <v>16</v>
      </c>
      <c r="C51" s="95">
        <v>0</v>
      </c>
      <c r="D51" s="95">
        <v>0</v>
      </c>
      <c r="E51" s="95">
        <v>0</v>
      </c>
      <c r="F51" s="32">
        <v>0</v>
      </c>
      <c r="G51" s="32">
        <v>0</v>
      </c>
      <c r="H51" s="94">
        <v>0.09795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80">
        <v>0</v>
      </c>
      <c r="S51" s="80">
        <v>0</v>
      </c>
    </row>
    <row r="52" spans="2:20" s="4" customFormat="1" ht="23.25" customHeight="1">
      <c r="B52" s="78">
        <v>41506</v>
      </c>
      <c r="C52" s="89">
        <v>0</v>
      </c>
      <c r="D52" s="76">
        <v>8000000</v>
      </c>
      <c r="E52" s="76">
        <v>0</v>
      </c>
      <c r="F52" s="76">
        <f>C52+D52-E52</f>
        <v>8000000</v>
      </c>
      <c r="G52" s="76">
        <v>0</v>
      </c>
      <c r="H52" s="96">
        <v>0.09795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4">
        <v>0</v>
      </c>
    </row>
    <row r="53" spans="2:19" s="4" customFormat="1" ht="23.25" customHeight="1">
      <c r="B53" s="78">
        <v>41523</v>
      </c>
      <c r="C53" s="89">
        <v>8000000</v>
      </c>
      <c r="D53" s="76">
        <v>0</v>
      </c>
      <c r="E53" s="76">
        <v>0</v>
      </c>
      <c r="F53" s="76">
        <v>8000000</v>
      </c>
      <c r="G53" s="76">
        <v>0</v>
      </c>
      <c r="H53" s="96">
        <v>0.09795</v>
      </c>
      <c r="I53" s="76">
        <v>0</v>
      </c>
      <c r="J53" s="76">
        <v>23615.34</v>
      </c>
      <c r="K53" s="76">
        <v>23615.34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</row>
    <row r="54" spans="2:19" s="4" customFormat="1" ht="23.25" customHeight="1">
      <c r="B54" s="78">
        <v>41535</v>
      </c>
      <c r="C54" s="89">
        <v>8000000</v>
      </c>
      <c r="D54" s="76">
        <v>18000000</v>
      </c>
      <c r="E54" s="76">
        <v>0</v>
      </c>
      <c r="F54" s="76">
        <v>26000000</v>
      </c>
      <c r="G54" s="76">
        <v>0</v>
      </c>
      <c r="H54" s="96">
        <v>0.09795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</row>
    <row r="55" spans="2:19" s="4" customFormat="1" ht="23.25" customHeight="1">
      <c r="B55" s="78">
        <v>41555</v>
      </c>
      <c r="C55" s="89">
        <v>26000000</v>
      </c>
      <c r="D55" s="76"/>
      <c r="E55" s="76"/>
      <c r="F55" s="76">
        <v>26000000</v>
      </c>
      <c r="G55" s="76">
        <v>0</v>
      </c>
      <c r="H55" s="96">
        <v>0.09795</v>
      </c>
      <c r="I55" s="76">
        <v>0</v>
      </c>
      <c r="J55" s="76">
        <v>122370.41</v>
      </c>
      <c r="K55" s="76">
        <v>122370.41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</row>
    <row r="56" spans="2:22" s="4" customFormat="1" ht="23.25" customHeight="1">
      <c r="B56" s="97" t="s">
        <v>37</v>
      </c>
      <c r="C56" s="98" t="s">
        <v>64</v>
      </c>
      <c r="D56" s="80">
        <v>26000000</v>
      </c>
      <c r="E56" s="80">
        <v>0</v>
      </c>
      <c r="F56" s="80">
        <f>C51+D56-E56</f>
        <v>26000000</v>
      </c>
      <c r="G56" s="80">
        <v>0</v>
      </c>
      <c r="H56" s="99">
        <v>0.09797</v>
      </c>
      <c r="I56" s="80">
        <v>0</v>
      </c>
      <c r="J56" s="80">
        <f>J53+J55</f>
        <v>145985.75</v>
      </c>
      <c r="K56" s="80">
        <f>K53+K55</f>
        <v>145985.75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5"/>
      <c r="U56" s="5"/>
      <c r="V56" s="5"/>
    </row>
    <row r="57" spans="2:19" ht="27.75" customHeight="1">
      <c r="B57" s="38" t="s">
        <v>20</v>
      </c>
      <c r="C57" s="39"/>
      <c r="D57" s="39"/>
      <c r="E57" s="39"/>
      <c r="F57" s="39"/>
      <c r="G57" s="39"/>
      <c r="H57" s="93"/>
      <c r="I57" s="39"/>
      <c r="J57" s="39"/>
      <c r="K57" s="39"/>
      <c r="L57" s="39"/>
      <c r="M57" s="39"/>
      <c r="N57" s="40"/>
      <c r="O57" s="39"/>
      <c r="P57" s="39"/>
      <c r="Q57" s="39"/>
      <c r="R57" s="39"/>
      <c r="S57" s="39"/>
    </row>
    <row r="58" spans="2:19" s="3" customFormat="1" ht="23.25" customHeight="1">
      <c r="B58" s="31" t="s">
        <v>16</v>
      </c>
      <c r="C58" s="41">
        <f>C26+C10</f>
        <v>38000000</v>
      </c>
      <c r="D58" s="32"/>
      <c r="E58" s="32"/>
      <c r="F58" s="32"/>
      <c r="G58" s="32"/>
      <c r="H58" s="42"/>
      <c r="I58" s="32">
        <v>0</v>
      </c>
      <c r="J58" s="32"/>
      <c r="K58" s="32"/>
      <c r="L58" s="33"/>
      <c r="M58" s="33"/>
      <c r="N58" s="43"/>
      <c r="O58" s="33">
        <v>0</v>
      </c>
      <c r="P58" s="33" t="s">
        <v>17</v>
      </c>
      <c r="Q58" s="33" t="s">
        <v>17</v>
      </c>
      <c r="R58" s="33" t="s">
        <v>17</v>
      </c>
      <c r="S58" s="33"/>
    </row>
    <row r="59" spans="2:19" s="83" customFormat="1" ht="23.25" customHeight="1">
      <c r="B59" s="36" t="s">
        <v>36</v>
      </c>
      <c r="C59" s="81">
        <f>C58</f>
        <v>38000000</v>
      </c>
      <c r="D59" s="34">
        <f>D27+D11</f>
        <v>0</v>
      </c>
      <c r="E59" s="34">
        <f>E27+E11</f>
        <v>2000000</v>
      </c>
      <c r="F59" s="34">
        <f aca="true" t="shared" si="3" ref="F59:F64">C59+D59-E59</f>
        <v>36000000</v>
      </c>
      <c r="G59" s="34">
        <v>0</v>
      </c>
      <c r="H59" s="79"/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</row>
    <row r="60" spans="2:19" s="83" customFormat="1" ht="23.25" customHeight="1">
      <c r="B60" s="36" t="s">
        <v>43</v>
      </c>
      <c r="C60" s="81">
        <f>F59</f>
        <v>36000000</v>
      </c>
      <c r="D60" s="34">
        <f>D28+D29+D12+D13+D14</f>
        <v>8000000</v>
      </c>
      <c r="E60" s="34">
        <f>E28+E29+E12+E13+E14</f>
        <v>6000000</v>
      </c>
      <c r="F60" s="34">
        <f t="shared" si="3"/>
        <v>38000000</v>
      </c>
      <c r="G60" s="34">
        <v>0</v>
      </c>
      <c r="H60" s="79"/>
      <c r="I60" s="34">
        <v>0</v>
      </c>
      <c r="J60" s="34">
        <f>J29+J12</f>
        <v>310389.58</v>
      </c>
      <c r="K60" s="34">
        <f>K29+K12</f>
        <v>310389.58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</row>
    <row r="61" spans="2:19" s="83" customFormat="1" ht="23.25" customHeight="1">
      <c r="B61" s="36" t="s">
        <v>44</v>
      </c>
      <c r="C61" s="81">
        <f>F60</f>
        <v>38000000</v>
      </c>
      <c r="D61" s="34">
        <v>0</v>
      </c>
      <c r="E61" s="34">
        <v>0</v>
      </c>
      <c r="F61" s="34">
        <f t="shared" si="3"/>
        <v>38000000</v>
      </c>
      <c r="G61" s="34">
        <v>0</v>
      </c>
      <c r="H61" s="79"/>
      <c r="I61" s="34">
        <v>0</v>
      </c>
      <c r="J61" s="34">
        <f>J30+J15</f>
        <v>282312.88</v>
      </c>
      <c r="K61" s="34">
        <f>K30+K15</f>
        <v>282312.88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</row>
    <row r="62" spans="2:19" s="83" customFormat="1" ht="23.25" customHeight="1">
      <c r="B62" s="36" t="s">
        <v>46</v>
      </c>
      <c r="C62" s="81">
        <f>F61</f>
        <v>38000000</v>
      </c>
      <c r="D62" s="34">
        <f>D16</f>
        <v>2000000</v>
      </c>
      <c r="E62" s="34">
        <f>E16</f>
        <v>0</v>
      </c>
      <c r="F62" s="34">
        <f t="shared" si="3"/>
        <v>40000000</v>
      </c>
      <c r="G62" s="34">
        <v>0</v>
      </c>
      <c r="H62" s="79"/>
      <c r="I62" s="34">
        <v>0</v>
      </c>
      <c r="J62" s="34">
        <f>J31+J17</f>
        <v>309227.12</v>
      </c>
      <c r="K62" s="34">
        <v>309227.12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</row>
    <row r="63" spans="2:19" s="83" customFormat="1" ht="23.25" customHeight="1">
      <c r="B63" s="36" t="s">
        <v>50</v>
      </c>
      <c r="C63" s="81">
        <v>40000000</v>
      </c>
      <c r="D63" s="34">
        <v>0</v>
      </c>
      <c r="E63" s="34">
        <v>0</v>
      </c>
      <c r="F63" s="34">
        <f t="shared" si="3"/>
        <v>40000000</v>
      </c>
      <c r="G63" s="34">
        <v>0</v>
      </c>
      <c r="H63" s="79"/>
      <c r="I63" s="34">
        <v>0</v>
      </c>
      <c r="J63" s="34">
        <v>315031.23</v>
      </c>
      <c r="K63" s="34">
        <v>315031.23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</row>
    <row r="64" spans="2:19" s="83" customFormat="1" ht="23.25" customHeight="1">
      <c r="B64" s="36" t="s">
        <v>51</v>
      </c>
      <c r="C64" s="81">
        <v>40000000</v>
      </c>
      <c r="D64" s="34">
        <v>20000000</v>
      </c>
      <c r="E64" s="34">
        <v>15000000</v>
      </c>
      <c r="F64" s="34">
        <f t="shared" si="3"/>
        <v>45000000</v>
      </c>
      <c r="G64" s="34">
        <v>0</v>
      </c>
      <c r="H64" s="79"/>
      <c r="I64" s="34">
        <v>0</v>
      </c>
      <c r="J64" s="34">
        <v>326094.53</v>
      </c>
      <c r="K64" s="34">
        <v>326094.53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</row>
    <row r="65" spans="2:19" s="83" customFormat="1" ht="23.25" customHeight="1">
      <c r="B65" s="36" t="s">
        <v>55</v>
      </c>
      <c r="C65" s="81">
        <v>45000000</v>
      </c>
      <c r="D65" s="34">
        <v>0</v>
      </c>
      <c r="E65" s="34">
        <v>0</v>
      </c>
      <c r="F65" s="34">
        <f>C65+D65-E65</f>
        <v>45000000</v>
      </c>
      <c r="G65" s="34">
        <v>0</v>
      </c>
      <c r="H65" s="79"/>
      <c r="I65" s="34">
        <v>0</v>
      </c>
      <c r="J65" s="34">
        <f>J22+J34+J44</f>
        <v>362591.77999999997</v>
      </c>
      <c r="K65" s="34">
        <f>K22+K34+K44</f>
        <v>362591.77999999997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</row>
    <row r="66" spans="2:19" s="83" customFormat="1" ht="23.25" customHeight="1">
      <c r="B66" s="36" t="s">
        <v>58</v>
      </c>
      <c r="C66" s="81">
        <v>45000000</v>
      </c>
      <c r="D66" s="34">
        <v>8000000</v>
      </c>
      <c r="E66" s="34">
        <v>8000000</v>
      </c>
      <c r="F66" s="34">
        <f>C66+D66-E66</f>
        <v>45000000</v>
      </c>
      <c r="G66" s="34">
        <v>0</v>
      </c>
      <c r="H66" s="79"/>
      <c r="I66" s="34">
        <v>0</v>
      </c>
      <c r="J66" s="34">
        <f>J35+J45</f>
        <v>369452.06</v>
      </c>
      <c r="K66" s="34">
        <f>K35+K45</f>
        <v>369452.06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</row>
    <row r="67" spans="2:19" s="83" customFormat="1" ht="23.25" customHeight="1">
      <c r="B67" s="36" t="s">
        <v>63</v>
      </c>
      <c r="C67" s="81">
        <f>F66</f>
        <v>45000000</v>
      </c>
      <c r="D67" s="34">
        <v>18000000</v>
      </c>
      <c r="E67" s="34">
        <v>17000000</v>
      </c>
      <c r="F67" s="34">
        <v>46000000</v>
      </c>
      <c r="G67" s="34">
        <v>0</v>
      </c>
      <c r="H67" s="79"/>
      <c r="I67" s="34">
        <v>0</v>
      </c>
      <c r="J67" s="34">
        <f>J36+J37+J53+J46</f>
        <v>457966.03</v>
      </c>
      <c r="K67" s="34">
        <f>K36+K37+K46+K53</f>
        <v>457966.02999999997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</row>
    <row r="68" spans="2:19" s="83" customFormat="1" ht="23.25" customHeight="1">
      <c r="B68" s="36" t="s">
        <v>66</v>
      </c>
      <c r="C68" s="81">
        <v>46000000</v>
      </c>
      <c r="D68" s="34">
        <v>0</v>
      </c>
      <c r="E68" s="34">
        <v>0</v>
      </c>
      <c r="F68" s="34">
        <v>46000000</v>
      </c>
      <c r="G68" s="34">
        <v>0</v>
      </c>
      <c r="H68" s="79"/>
      <c r="I68" s="34">
        <v>0</v>
      </c>
      <c r="J68" s="34">
        <f>J55+J47</f>
        <v>286753.97</v>
      </c>
      <c r="K68" s="34">
        <f>K47+K55</f>
        <v>286753.97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</row>
    <row r="69" spans="2:19" s="4" customFormat="1" ht="23.25" customHeight="1">
      <c r="B69" s="44" t="s">
        <v>21</v>
      </c>
      <c r="C69" s="32" t="s">
        <v>18</v>
      </c>
      <c r="D69" s="32">
        <v>56000000</v>
      </c>
      <c r="E69" s="32">
        <v>48000000</v>
      </c>
      <c r="F69" s="32">
        <v>46000000</v>
      </c>
      <c r="G69" s="32">
        <f aca="true" t="shared" si="4" ref="G69:S69">G59</f>
        <v>0</v>
      </c>
      <c r="H69" s="32"/>
      <c r="I69" s="32">
        <f t="shared" si="4"/>
        <v>0</v>
      </c>
      <c r="J69" s="32">
        <f>J38+J23+J48+J56</f>
        <v>3019819.1799999997</v>
      </c>
      <c r="K69" s="32">
        <f>K38+K23+K48+K56</f>
        <v>3019819.1799999997</v>
      </c>
      <c r="L69" s="32">
        <f t="shared" si="4"/>
        <v>0</v>
      </c>
      <c r="M69" s="32">
        <f t="shared" si="4"/>
        <v>0</v>
      </c>
      <c r="N69" s="32">
        <f t="shared" si="4"/>
        <v>0</v>
      </c>
      <c r="O69" s="32">
        <f t="shared" si="4"/>
        <v>0</v>
      </c>
      <c r="P69" s="32">
        <f t="shared" si="4"/>
        <v>0</v>
      </c>
      <c r="Q69" s="32">
        <f t="shared" si="4"/>
        <v>0</v>
      </c>
      <c r="R69" s="32">
        <f t="shared" si="4"/>
        <v>0</v>
      </c>
      <c r="S69" s="32">
        <f t="shared" si="4"/>
        <v>0</v>
      </c>
    </row>
    <row r="70" spans="2:19" s="4" customFormat="1" ht="36" customHeight="1">
      <c r="B70" s="45" t="s">
        <v>23</v>
      </c>
      <c r="C70" s="34" t="s">
        <v>22</v>
      </c>
      <c r="D70" s="34">
        <v>0</v>
      </c>
      <c r="E70" s="34">
        <v>0</v>
      </c>
      <c r="F70" s="34">
        <v>0</v>
      </c>
      <c r="G70" s="34">
        <v>0</v>
      </c>
      <c r="H70" s="35"/>
      <c r="I70" s="32" t="s">
        <v>22</v>
      </c>
      <c r="J70" s="34">
        <v>0</v>
      </c>
      <c r="K70" s="34">
        <f>+L665</f>
        <v>0</v>
      </c>
      <c r="L70" s="34">
        <v>0</v>
      </c>
      <c r="M70" s="34">
        <v>0</v>
      </c>
      <c r="N70" s="34">
        <v>0</v>
      </c>
      <c r="O70" s="32" t="s">
        <v>22</v>
      </c>
      <c r="P70" s="34">
        <v>0</v>
      </c>
      <c r="Q70" s="34">
        <v>0</v>
      </c>
      <c r="R70" s="34">
        <v>0</v>
      </c>
      <c r="S70" s="34">
        <v>0</v>
      </c>
    </row>
    <row r="71" spans="2:19" ht="23.25" customHeight="1">
      <c r="B71" s="28" t="s">
        <v>24</v>
      </c>
      <c r="C71" s="46"/>
      <c r="D71" s="29"/>
      <c r="E71" s="29"/>
      <c r="F71" s="29"/>
      <c r="G71" s="29"/>
      <c r="H71" s="30"/>
      <c r="I71" s="29"/>
      <c r="J71" s="29"/>
      <c r="K71" s="29"/>
      <c r="L71" s="29"/>
      <c r="M71" s="29"/>
      <c r="N71" s="30"/>
      <c r="O71" s="29"/>
      <c r="P71" s="29"/>
      <c r="Q71" s="29"/>
      <c r="R71" s="29"/>
      <c r="S71" s="29"/>
    </row>
    <row r="72" spans="2:19" ht="23.25" customHeight="1">
      <c r="B72" s="28" t="s">
        <v>25</v>
      </c>
      <c r="C72" s="29"/>
      <c r="D72" s="29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s="3" customFormat="1" ht="23.25" customHeight="1">
      <c r="B73" s="31" t="s">
        <v>16</v>
      </c>
      <c r="C73" s="47">
        <v>0</v>
      </c>
      <c r="D73" s="47" t="s">
        <v>17</v>
      </c>
      <c r="E73" s="47"/>
      <c r="F73" s="47"/>
      <c r="G73" s="47"/>
      <c r="H73" s="42"/>
      <c r="I73" s="47">
        <v>0</v>
      </c>
      <c r="J73" s="47" t="s">
        <v>17</v>
      </c>
      <c r="K73" s="47" t="s">
        <v>17</v>
      </c>
      <c r="L73" s="48"/>
      <c r="M73" s="48"/>
      <c r="N73" s="43"/>
      <c r="O73" s="48">
        <v>0</v>
      </c>
      <c r="P73" s="48" t="s">
        <v>17</v>
      </c>
      <c r="Q73" s="48" t="s">
        <v>17</v>
      </c>
      <c r="R73" s="48" t="s">
        <v>17</v>
      </c>
      <c r="S73" s="48"/>
    </row>
    <row r="74" spans="2:19" s="3" customFormat="1" ht="23.25" customHeight="1">
      <c r="B74" s="82" t="s">
        <v>36</v>
      </c>
      <c r="C74" s="32">
        <v>0</v>
      </c>
      <c r="D74" s="76">
        <v>0</v>
      </c>
      <c r="E74" s="76">
        <v>0</v>
      </c>
      <c r="F74" s="76">
        <f>C73+D74-E74</f>
        <v>0</v>
      </c>
      <c r="G74" s="76">
        <v>0</v>
      </c>
      <c r="H74" s="77"/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34">
        <v>0</v>
      </c>
    </row>
    <row r="75" spans="2:19" s="3" customFormat="1" ht="23.25" customHeight="1">
      <c r="B75" s="82" t="s">
        <v>43</v>
      </c>
      <c r="C75" s="32">
        <v>0</v>
      </c>
      <c r="D75" s="76">
        <v>0</v>
      </c>
      <c r="E75" s="76">
        <v>0</v>
      </c>
      <c r="F75" s="76">
        <f>C74+D75-E75</f>
        <v>0</v>
      </c>
      <c r="G75" s="76">
        <v>0</v>
      </c>
      <c r="H75" s="77"/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34">
        <v>0</v>
      </c>
    </row>
    <row r="76" spans="2:19" s="3" customFormat="1" ht="23.25" customHeight="1">
      <c r="B76" s="82" t="s">
        <v>44</v>
      </c>
      <c r="C76" s="32">
        <v>0</v>
      </c>
      <c r="D76" s="76">
        <v>0</v>
      </c>
      <c r="E76" s="76">
        <v>0</v>
      </c>
      <c r="F76" s="76">
        <f>C75+D76-E76</f>
        <v>0</v>
      </c>
      <c r="G76" s="76">
        <v>0</v>
      </c>
      <c r="H76" s="77"/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34">
        <v>0</v>
      </c>
    </row>
    <row r="77" spans="2:19" s="3" customFormat="1" ht="23.25" customHeight="1">
      <c r="B77" s="82" t="s">
        <v>46</v>
      </c>
      <c r="C77" s="32">
        <v>0</v>
      </c>
      <c r="D77" s="76">
        <v>0</v>
      </c>
      <c r="E77" s="76">
        <v>0</v>
      </c>
      <c r="F77" s="76">
        <f>C76+D77-E77</f>
        <v>0</v>
      </c>
      <c r="G77" s="76">
        <v>0</v>
      </c>
      <c r="H77" s="77"/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34">
        <v>0</v>
      </c>
    </row>
    <row r="78" spans="2:19" s="3" customFormat="1" ht="23.25" customHeight="1">
      <c r="B78" s="82" t="s">
        <v>50</v>
      </c>
      <c r="C78" s="32">
        <v>0</v>
      </c>
      <c r="D78" s="76">
        <v>0</v>
      </c>
      <c r="E78" s="76">
        <v>0</v>
      </c>
      <c r="F78" s="76">
        <v>0</v>
      </c>
      <c r="G78" s="76">
        <v>0</v>
      </c>
      <c r="H78" s="77"/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34">
        <v>0</v>
      </c>
    </row>
    <row r="79" spans="2:19" s="3" customFormat="1" ht="23.25" customHeight="1">
      <c r="B79" s="82" t="s">
        <v>51</v>
      </c>
      <c r="C79" s="32">
        <v>0</v>
      </c>
      <c r="D79" s="76">
        <v>0</v>
      </c>
      <c r="E79" s="76">
        <v>0</v>
      </c>
      <c r="F79" s="76">
        <v>0</v>
      </c>
      <c r="G79" s="76">
        <v>0</v>
      </c>
      <c r="H79" s="77"/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34">
        <v>0</v>
      </c>
    </row>
    <row r="80" spans="2:19" s="3" customFormat="1" ht="23.25" customHeight="1">
      <c r="B80" s="82" t="s">
        <v>55</v>
      </c>
      <c r="C80" s="32">
        <v>0</v>
      </c>
      <c r="D80" s="76">
        <v>0</v>
      </c>
      <c r="E80" s="76">
        <v>0</v>
      </c>
      <c r="F80" s="76">
        <v>0</v>
      </c>
      <c r="G80" s="76">
        <v>0</v>
      </c>
      <c r="H80" s="77"/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34">
        <v>0</v>
      </c>
    </row>
    <row r="81" spans="2:19" s="3" customFormat="1" ht="23.25" customHeight="1">
      <c r="B81" s="82" t="s">
        <v>58</v>
      </c>
      <c r="C81" s="32">
        <v>0</v>
      </c>
      <c r="D81" s="76">
        <v>0</v>
      </c>
      <c r="E81" s="76">
        <v>0</v>
      </c>
      <c r="F81" s="76">
        <v>0</v>
      </c>
      <c r="G81" s="76">
        <v>0</v>
      </c>
      <c r="H81" s="77"/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34">
        <v>0</v>
      </c>
    </row>
    <row r="82" spans="2:20" s="3" customFormat="1" ht="23.25" customHeight="1">
      <c r="B82" s="82" t="s">
        <v>63</v>
      </c>
      <c r="C82" s="32">
        <v>0</v>
      </c>
      <c r="D82" s="76">
        <v>0</v>
      </c>
      <c r="E82" s="76">
        <v>0</v>
      </c>
      <c r="F82" s="76">
        <v>0</v>
      </c>
      <c r="G82" s="76">
        <v>0</v>
      </c>
      <c r="H82" s="77"/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34">
        <v>0</v>
      </c>
      <c r="T82" s="3">
        <v>0</v>
      </c>
    </row>
    <row r="83" spans="2:19" s="3" customFormat="1" ht="23.25" customHeight="1">
      <c r="B83" s="82" t="s">
        <v>66</v>
      </c>
      <c r="C83" s="32">
        <v>0</v>
      </c>
      <c r="D83" s="76">
        <v>0</v>
      </c>
      <c r="E83" s="76">
        <v>0</v>
      </c>
      <c r="F83" s="76">
        <v>0</v>
      </c>
      <c r="G83" s="76">
        <v>0</v>
      </c>
      <c r="H83" s="77"/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34">
        <v>0</v>
      </c>
    </row>
    <row r="84" spans="2:19" s="5" customFormat="1" ht="23.25" customHeight="1">
      <c r="B84" s="45" t="s">
        <v>19</v>
      </c>
      <c r="C84" s="47" t="s">
        <v>18</v>
      </c>
      <c r="D84" s="47">
        <v>0</v>
      </c>
      <c r="E84" s="47">
        <v>0</v>
      </c>
      <c r="F84" s="47">
        <v>0</v>
      </c>
      <c r="G84" s="47">
        <v>0</v>
      </c>
      <c r="H84" s="37"/>
      <c r="I84" s="47" t="s">
        <v>18</v>
      </c>
      <c r="J84" s="47">
        <v>0</v>
      </c>
      <c r="K84" s="47">
        <v>0</v>
      </c>
      <c r="L84" s="47">
        <v>0</v>
      </c>
      <c r="M84" s="47">
        <v>0</v>
      </c>
      <c r="N84" s="43">
        <v>0</v>
      </c>
      <c r="O84" s="47" t="s">
        <v>18</v>
      </c>
      <c r="P84" s="47">
        <v>0</v>
      </c>
      <c r="Q84" s="47">
        <v>0</v>
      </c>
      <c r="R84" s="47">
        <v>0</v>
      </c>
      <c r="S84" s="47">
        <v>0</v>
      </c>
    </row>
    <row r="85" spans="2:19" ht="23.25" customHeight="1" thickBot="1">
      <c r="B85" s="28" t="s">
        <v>26</v>
      </c>
      <c r="C85" s="29"/>
      <c r="D85" s="29"/>
      <c r="E85" s="29"/>
      <c r="F85" s="29"/>
      <c r="G85" s="29"/>
      <c r="H85" s="30"/>
      <c r="I85" s="29"/>
      <c r="J85" s="29"/>
      <c r="K85" s="29"/>
      <c r="L85" s="29"/>
      <c r="M85" s="29"/>
      <c r="N85" s="30"/>
      <c r="O85" s="29"/>
      <c r="P85" s="29"/>
      <c r="Q85" s="29"/>
      <c r="R85" s="29"/>
      <c r="S85" s="29"/>
    </row>
    <row r="86" spans="2:19" s="3" customFormat="1" ht="23.25" customHeight="1" thickBot="1">
      <c r="B86" s="31" t="s">
        <v>16</v>
      </c>
      <c r="C86" s="41">
        <v>0</v>
      </c>
      <c r="D86" s="32"/>
      <c r="E86" s="32"/>
      <c r="F86" s="32"/>
      <c r="G86" s="32"/>
      <c r="H86" s="42"/>
      <c r="I86" s="32">
        <v>0</v>
      </c>
      <c r="J86" s="32"/>
      <c r="K86" s="32"/>
      <c r="L86" s="33"/>
      <c r="M86" s="33"/>
      <c r="N86" s="43"/>
      <c r="O86" s="33">
        <v>0</v>
      </c>
      <c r="P86" s="33" t="s">
        <v>17</v>
      </c>
      <c r="Q86" s="33" t="s">
        <v>17</v>
      </c>
      <c r="R86" s="33" t="s">
        <v>17</v>
      </c>
      <c r="S86" s="49"/>
    </row>
    <row r="87" spans="2:19" s="4" customFormat="1" ht="22.5" customHeight="1">
      <c r="B87" s="44" t="s">
        <v>21</v>
      </c>
      <c r="C87" s="32" t="s">
        <v>18</v>
      </c>
      <c r="D87" s="32">
        <v>0</v>
      </c>
      <c r="E87" s="32">
        <v>0</v>
      </c>
      <c r="F87" s="32">
        <v>0</v>
      </c>
      <c r="G87" s="32">
        <v>0</v>
      </c>
      <c r="H87" s="37"/>
      <c r="I87" s="32" t="s">
        <v>18</v>
      </c>
      <c r="J87" s="32">
        <v>0</v>
      </c>
      <c r="K87" s="32">
        <v>0</v>
      </c>
      <c r="L87" s="32">
        <v>0</v>
      </c>
      <c r="M87" s="33">
        <v>0</v>
      </c>
      <c r="N87" s="43">
        <v>0</v>
      </c>
      <c r="O87" s="32" t="s">
        <v>18</v>
      </c>
      <c r="P87" s="33">
        <v>0</v>
      </c>
      <c r="Q87" s="33">
        <v>0</v>
      </c>
      <c r="R87" s="33">
        <v>0</v>
      </c>
      <c r="S87" s="49">
        <v>0</v>
      </c>
    </row>
    <row r="88" spans="2:19" s="4" customFormat="1" ht="35.25" customHeight="1">
      <c r="B88" s="45" t="s">
        <v>23</v>
      </c>
      <c r="C88" s="34" t="s">
        <v>18</v>
      </c>
      <c r="D88" s="34">
        <v>0</v>
      </c>
      <c r="E88" s="34">
        <v>0</v>
      </c>
      <c r="F88" s="34">
        <v>0</v>
      </c>
      <c r="G88" s="34">
        <v>0</v>
      </c>
      <c r="H88" s="35"/>
      <c r="I88" s="34" t="s">
        <v>18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 t="s">
        <v>18</v>
      </c>
      <c r="P88" s="34">
        <v>0</v>
      </c>
      <c r="Q88" s="34">
        <v>0</v>
      </c>
      <c r="R88" s="34">
        <v>0</v>
      </c>
      <c r="S88" s="50">
        <v>0</v>
      </c>
    </row>
    <row r="89" spans="2:19" ht="20.25" customHeight="1">
      <c r="B89" s="28" t="s">
        <v>27</v>
      </c>
      <c r="C89" s="46"/>
      <c r="D89" s="29"/>
      <c r="E89" s="29"/>
      <c r="F89" s="29"/>
      <c r="G89" s="29"/>
      <c r="H89" s="30"/>
      <c r="I89" s="29"/>
      <c r="J89" s="29"/>
      <c r="K89" s="29"/>
      <c r="L89" s="29"/>
      <c r="M89" s="29"/>
      <c r="N89" s="30"/>
      <c r="O89" s="29"/>
      <c r="P89" s="29"/>
      <c r="Q89" s="29"/>
      <c r="R89" s="29"/>
      <c r="S89" s="29"/>
    </row>
    <row r="90" spans="2:19" ht="20.25" customHeight="1">
      <c r="B90" s="28" t="s">
        <v>28</v>
      </c>
      <c r="C90" s="46"/>
      <c r="D90" s="29"/>
      <c r="E90" s="29"/>
      <c r="F90" s="29"/>
      <c r="G90" s="29"/>
      <c r="H90" s="30"/>
      <c r="I90" s="29"/>
      <c r="J90" s="29"/>
      <c r="K90" s="29"/>
      <c r="L90" s="29"/>
      <c r="M90" s="29"/>
      <c r="N90" s="30"/>
      <c r="O90" s="29"/>
      <c r="P90" s="29"/>
      <c r="Q90" s="29"/>
      <c r="R90" s="29"/>
      <c r="S90" s="29"/>
    </row>
    <row r="91" spans="2:19" ht="20.25" customHeight="1">
      <c r="B91" s="31" t="s">
        <v>16</v>
      </c>
      <c r="C91" s="47">
        <v>0</v>
      </c>
      <c r="D91" s="47" t="s">
        <v>17</v>
      </c>
      <c r="E91" s="47"/>
      <c r="F91" s="47"/>
      <c r="G91" s="47"/>
      <c r="H91" s="42"/>
      <c r="I91" s="47">
        <v>0</v>
      </c>
      <c r="J91" s="47" t="s">
        <v>17</v>
      </c>
      <c r="K91" s="47" t="s">
        <v>17</v>
      </c>
      <c r="L91" s="48"/>
      <c r="M91" s="48"/>
      <c r="N91" s="43"/>
      <c r="O91" s="48">
        <v>0</v>
      </c>
      <c r="P91" s="48" t="s">
        <v>17</v>
      </c>
      <c r="Q91" s="48" t="s">
        <v>17</v>
      </c>
      <c r="R91" s="48" t="s">
        <v>17</v>
      </c>
      <c r="S91" s="48"/>
    </row>
    <row r="92" spans="2:19" ht="20.25" customHeight="1">
      <c r="B92" s="82" t="s">
        <v>36</v>
      </c>
      <c r="C92" s="32">
        <v>0</v>
      </c>
      <c r="D92" s="76">
        <v>0</v>
      </c>
      <c r="E92" s="76">
        <v>0</v>
      </c>
      <c r="F92" s="76">
        <f>C91+D92-E92</f>
        <v>0</v>
      </c>
      <c r="G92" s="76">
        <v>0</v>
      </c>
      <c r="H92" s="77"/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34">
        <v>0</v>
      </c>
    </row>
    <row r="93" spans="2:19" ht="20.25" customHeight="1">
      <c r="B93" s="82" t="s">
        <v>43</v>
      </c>
      <c r="C93" s="32">
        <v>0</v>
      </c>
      <c r="D93" s="76">
        <v>0</v>
      </c>
      <c r="E93" s="76">
        <v>0</v>
      </c>
      <c r="F93" s="76">
        <f>C92+D93-E93</f>
        <v>0</v>
      </c>
      <c r="G93" s="76">
        <v>0</v>
      </c>
      <c r="H93" s="77"/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34">
        <v>0</v>
      </c>
    </row>
    <row r="94" spans="2:19" ht="20.25" customHeight="1">
      <c r="B94" s="82" t="s">
        <v>44</v>
      </c>
      <c r="C94" s="32">
        <v>0</v>
      </c>
      <c r="D94" s="76">
        <v>0</v>
      </c>
      <c r="E94" s="76">
        <v>0</v>
      </c>
      <c r="F94" s="76">
        <f>C93+D94-E94</f>
        <v>0</v>
      </c>
      <c r="G94" s="76">
        <v>0</v>
      </c>
      <c r="H94" s="77"/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34">
        <v>0</v>
      </c>
    </row>
    <row r="95" spans="2:19" ht="20.25" customHeight="1">
      <c r="B95" s="82" t="s">
        <v>46</v>
      </c>
      <c r="C95" s="32">
        <v>0</v>
      </c>
      <c r="D95" s="76">
        <v>0</v>
      </c>
      <c r="E95" s="76">
        <v>0</v>
      </c>
      <c r="F95" s="76">
        <f>C94+D95-E95</f>
        <v>0</v>
      </c>
      <c r="G95" s="76">
        <v>0</v>
      </c>
      <c r="H95" s="77"/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34">
        <v>0</v>
      </c>
    </row>
    <row r="96" spans="2:19" ht="20.25" customHeight="1">
      <c r="B96" s="82" t="s">
        <v>50</v>
      </c>
      <c r="C96" s="32">
        <v>0</v>
      </c>
      <c r="D96" s="76">
        <v>0</v>
      </c>
      <c r="E96" s="76">
        <v>0</v>
      </c>
      <c r="F96" s="76">
        <v>0</v>
      </c>
      <c r="G96" s="76">
        <v>0</v>
      </c>
      <c r="H96" s="77"/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34">
        <v>0</v>
      </c>
    </row>
    <row r="97" spans="2:19" ht="20.25" customHeight="1">
      <c r="B97" s="82" t="s">
        <v>51</v>
      </c>
      <c r="C97" s="32">
        <v>0</v>
      </c>
      <c r="D97" s="76">
        <v>0</v>
      </c>
      <c r="E97" s="76">
        <v>0</v>
      </c>
      <c r="F97" s="76">
        <v>0</v>
      </c>
      <c r="G97" s="76">
        <v>0</v>
      </c>
      <c r="H97" s="77"/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34">
        <v>0</v>
      </c>
    </row>
    <row r="98" spans="2:19" ht="20.25" customHeight="1">
      <c r="B98" s="82" t="s">
        <v>55</v>
      </c>
      <c r="C98" s="32">
        <v>0</v>
      </c>
      <c r="D98" s="76">
        <v>0</v>
      </c>
      <c r="E98" s="76">
        <v>0</v>
      </c>
      <c r="F98" s="76">
        <v>0</v>
      </c>
      <c r="G98" s="76">
        <v>0</v>
      </c>
      <c r="H98" s="77"/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34">
        <v>0</v>
      </c>
    </row>
    <row r="99" spans="2:19" ht="20.25" customHeight="1">
      <c r="B99" s="82" t="s">
        <v>58</v>
      </c>
      <c r="C99" s="32">
        <v>0</v>
      </c>
      <c r="D99" s="76">
        <v>0</v>
      </c>
      <c r="E99" s="76">
        <v>0</v>
      </c>
      <c r="F99" s="76">
        <v>0</v>
      </c>
      <c r="G99" s="76">
        <v>0</v>
      </c>
      <c r="H99" s="77"/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34">
        <v>0</v>
      </c>
    </row>
    <row r="100" spans="2:20" ht="20.25" customHeight="1">
      <c r="B100" s="82" t="s">
        <v>63</v>
      </c>
      <c r="C100" s="32">
        <v>0</v>
      </c>
      <c r="D100" s="76">
        <v>0</v>
      </c>
      <c r="E100" s="76">
        <v>0</v>
      </c>
      <c r="F100" s="76">
        <v>0</v>
      </c>
      <c r="G100" s="76">
        <v>0</v>
      </c>
      <c r="H100" s="77"/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34">
        <v>0</v>
      </c>
      <c r="T100" s="100">
        <v>0</v>
      </c>
    </row>
    <row r="101" spans="2:20" ht="20.25" customHeight="1">
      <c r="B101" s="82" t="s">
        <v>66</v>
      </c>
      <c r="C101" s="32">
        <v>0</v>
      </c>
      <c r="D101" s="76">
        <v>0</v>
      </c>
      <c r="E101" s="76">
        <v>0</v>
      </c>
      <c r="F101" s="76">
        <v>0</v>
      </c>
      <c r="G101" s="76">
        <v>0</v>
      </c>
      <c r="H101" s="77"/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34">
        <v>0</v>
      </c>
      <c r="T101" s="87"/>
    </row>
    <row r="102" spans="2:19" ht="20.25" customHeight="1">
      <c r="B102" s="45" t="s">
        <v>19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  <c r="H102" s="37"/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3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</row>
    <row r="103" spans="2:19" ht="23.25" customHeight="1">
      <c r="B103" s="28" t="s">
        <v>29</v>
      </c>
      <c r="C103" s="29"/>
      <c r="D103" s="29"/>
      <c r="E103" s="29"/>
      <c r="F103" s="29"/>
      <c r="G103" s="29"/>
      <c r="H103" s="30"/>
      <c r="I103" s="29"/>
      <c r="J103" s="29"/>
      <c r="K103" s="29"/>
      <c r="L103" s="29"/>
      <c r="M103" s="29"/>
      <c r="N103" s="30"/>
      <c r="O103" s="29"/>
      <c r="P103" s="29"/>
      <c r="Q103" s="29"/>
      <c r="R103" s="29"/>
      <c r="S103" s="29"/>
    </row>
    <row r="104" spans="2:19" s="3" customFormat="1" ht="23.25" customHeight="1">
      <c r="B104" s="31" t="s">
        <v>16</v>
      </c>
      <c r="C104" s="41">
        <v>0</v>
      </c>
      <c r="D104" s="32"/>
      <c r="E104" s="32"/>
      <c r="F104" s="32"/>
      <c r="G104" s="32"/>
      <c r="H104" s="42"/>
      <c r="I104" s="32">
        <v>0</v>
      </c>
      <c r="J104" s="32"/>
      <c r="K104" s="32"/>
      <c r="L104" s="33"/>
      <c r="M104" s="33"/>
      <c r="N104" s="43"/>
      <c r="O104" s="33">
        <v>0</v>
      </c>
      <c r="P104" s="33" t="s">
        <v>17</v>
      </c>
      <c r="Q104" s="33" t="s">
        <v>17</v>
      </c>
      <c r="R104" s="33" t="s">
        <v>17</v>
      </c>
      <c r="S104" s="33"/>
    </row>
    <row r="105" spans="2:19" s="3" customFormat="1" ht="23.25" customHeight="1">
      <c r="B105" s="82" t="s">
        <v>36</v>
      </c>
      <c r="C105" s="32">
        <v>0</v>
      </c>
      <c r="D105" s="76">
        <v>0</v>
      </c>
      <c r="E105" s="76">
        <v>0</v>
      </c>
      <c r="F105" s="76">
        <f>C104+D105-E105</f>
        <v>0</v>
      </c>
      <c r="G105" s="76">
        <v>0</v>
      </c>
      <c r="H105" s="77"/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34">
        <v>0</v>
      </c>
    </row>
    <row r="106" spans="2:19" s="3" customFormat="1" ht="23.25" customHeight="1">
      <c r="B106" s="82" t="s">
        <v>43</v>
      </c>
      <c r="C106" s="32">
        <v>0</v>
      </c>
      <c r="D106" s="76">
        <v>0</v>
      </c>
      <c r="E106" s="76">
        <v>0</v>
      </c>
      <c r="F106" s="76">
        <f>C105+D106-E106</f>
        <v>0</v>
      </c>
      <c r="G106" s="76">
        <v>0</v>
      </c>
      <c r="H106" s="77"/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34">
        <v>0</v>
      </c>
    </row>
    <row r="107" spans="2:19" s="3" customFormat="1" ht="23.25" customHeight="1">
      <c r="B107" s="82" t="s">
        <v>44</v>
      </c>
      <c r="C107" s="32">
        <v>0</v>
      </c>
      <c r="D107" s="76">
        <v>0</v>
      </c>
      <c r="E107" s="76">
        <v>0</v>
      </c>
      <c r="F107" s="76">
        <f>C106+D107-E107</f>
        <v>0</v>
      </c>
      <c r="G107" s="76">
        <v>0</v>
      </c>
      <c r="H107" s="77"/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0</v>
      </c>
      <c r="S107" s="34">
        <v>0</v>
      </c>
    </row>
    <row r="108" spans="2:19" s="3" customFormat="1" ht="23.25" customHeight="1">
      <c r="B108" s="82" t="s">
        <v>46</v>
      </c>
      <c r="C108" s="32">
        <v>0</v>
      </c>
      <c r="D108" s="76">
        <v>0</v>
      </c>
      <c r="E108" s="76">
        <v>0</v>
      </c>
      <c r="F108" s="76">
        <f>C107+D108-E108</f>
        <v>0</v>
      </c>
      <c r="G108" s="76">
        <v>0</v>
      </c>
      <c r="H108" s="77"/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34">
        <v>0</v>
      </c>
    </row>
    <row r="109" spans="2:19" s="3" customFormat="1" ht="23.25" customHeight="1">
      <c r="B109" s="82" t="s">
        <v>50</v>
      </c>
      <c r="C109" s="32">
        <v>0</v>
      </c>
      <c r="D109" s="76">
        <v>0</v>
      </c>
      <c r="E109" s="76">
        <v>0</v>
      </c>
      <c r="F109" s="76">
        <v>0</v>
      </c>
      <c r="G109" s="76">
        <v>0</v>
      </c>
      <c r="H109" s="77"/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34">
        <v>0</v>
      </c>
    </row>
    <row r="110" spans="2:19" s="3" customFormat="1" ht="23.25" customHeight="1">
      <c r="B110" s="82" t="s">
        <v>51</v>
      </c>
      <c r="C110" s="32">
        <v>0</v>
      </c>
      <c r="D110" s="76">
        <v>0</v>
      </c>
      <c r="E110" s="76">
        <v>0</v>
      </c>
      <c r="F110" s="76">
        <v>0</v>
      </c>
      <c r="G110" s="76">
        <v>0</v>
      </c>
      <c r="H110" s="77"/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34">
        <v>0</v>
      </c>
    </row>
    <row r="111" spans="2:19" s="3" customFormat="1" ht="23.25" customHeight="1">
      <c r="B111" s="82" t="s">
        <v>55</v>
      </c>
      <c r="C111" s="32">
        <v>0</v>
      </c>
      <c r="D111" s="76">
        <v>0</v>
      </c>
      <c r="E111" s="76">
        <v>0</v>
      </c>
      <c r="F111" s="76">
        <v>0</v>
      </c>
      <c r="G111" s="76">
        <v>0</v>
      </c>
      <c r="H111" s="77"/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34">
        <v>0</v>
      </c>
    </row>
    <row r="112" spans="2:19" s="3" customFormat="1" ht="23.25" customHeight="1">
      <c r="B112" s="82" t="s">
        <v>58</v>
      </c>
      <c r="C112" s="32">
        <v>0</v>
      </c>
      <c r="D112" s="76">
        <v>0</v>
      </c>
      <c r="E112" s="76">
        <v>0</v>
      </c>
      <c r="F112" s="76">
        <v>0</v>
      </c>
      <c r="G112" s="76">
        <v>0</v>
      </c>
      <c r="H112" s="77"/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34">
        <v>0</v>
      </c>
    </row>
    <row r="113" spans="2:20" s="3" customFormat="1" ht="23.25" customHeight="1">
      <c r="B113" s="82" t="s">
        <v>63</v>
      </c>
      <c r="C113" s="32">
        <v>0</v>
      </c>
      <c r="D113" s="76">
        <v>0</v>
      </c>
      <c r="E113" s="76">
        <v>0</v>
      </c>
      <c r="F113" s="76">
        <v>0</v>
      </c>
      <c r="G113" s="76">
        <v>0</v>
      </c>
      <c r="H113" s="77"/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34">
        <v>0</v>
      </c>
      <c r="T113" s="3">
        <v>0</v>
      </c>
    </row>
    <row r="114" spans="2:19" s="3" customFormat="1" ht="23.25" customHeight="1">
      <c r="B114" s="82" t="s">
        <v>66</v>
      </c>
      <c r="C114" s="32">
        <v>0</v>
      </c>
      <c r="D114" s="76">
        <v>0</v>
      </c>
      <c r="E114" s="76">
        <v>0</v>
      </c>
      <c r="F114" s="76">
        <v>0</v>
      </c>
      <c r="G114" s="76">
        <v>0</v>
      </c>
      <c r="H114" s="77"/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34">
        <v>0</v>
      </c>
    </row>
    <row r="115" spans="2:19" s="4" customFormat="1" ht="23.25" customHeight="1">
      <c r="B115" s="44" t="s">
        <v>21</v>
      </c>
      <c r="C115" s="32" t="s">
        <v>22</v>
      </c>
      <c r="D115" s="32">
        <v>0</v>
      </c>
      <c r="E115" s="32">
        <v>0</v>
      </c>
      <c r="F115" s="32">
        <v>0</v>
      </c>
      <c r="G115" s="32">
        <v>0</v>
      </c>
      <c r="H115" s="32"/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</row>
    <row r="116" spans="2:19" s="4" customFormat="1" ht="32.25" customHeight="1">
      <c r="B116" s="45" t="s">
        <v>23</v>
      </c>
      <c r="C116" s="34" t="s">
        <v>18</v>
      </c>
      <c r="D116" s="34">
        <v>0</v>
      </c>
      <c r="E116" s="34">
        <v>0</v>
      </c>
      <c r="F116" s="34">
        <v>0</v>
      </c>
      <c r="G116" s="34">
        <v>0</v>
      </c>
      <c r="H116" s="35"/>
      <c r="I116" s="34" t="s">
        <v>18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 t="s">
        <v>18</v>
      </c>
      <c r="P116" s="34">
        <v>0</v>
      </c>
      <c r="Q116" s="34">
        <v>0</v>
      </c>
      <c r="R116" s="34">
        <v>0</v>
      </c>
      <c r="S116" s="34">
        <v>0</v>
      </c>
    </row>
    <row r="117" spans="2:19" ht="23.25" customHeight="1">
      <c r="B117" s="28" t="s">
        <v>30</v>
      </c>
      <c r="C117" s="29"/>
      <c r="D117" s="29"/>
      <c r="E117" s="29"/>
      <c r="F117" s="29"/>
      <c r="G117" s="29"/>
      <c r="H117" s="30"/>
      <c r="I117" s="29"/>
      <c r="J117" s="29"/>
      <c r="K117" s="29"/>
      <c r="L117" s="29"/>
      <c r="M117" s="29"/>
      <c r="N117" s="30"/>
      <c r="O117" s="29"/>
      <c r="P117" s="29"/>
      <c r="Q117" s="29"/>
      <c r="R117" s="29"/>
      <c r="S117" s="29"/>
    </row>
    <row r="118" spans="2:19" s="7" customFormat="1" ht="23.25" customHeight="1">
      <c r="B118" s="31" t="s">
        <v>16</v>
      </c>
      <c r="C118" s="84">
        <f>C58+C86+C104</f>
        <v>38000000</v>
      </c>
      <c r="D118" s="51"/>
      <c r="E118" s="51"/>
      <c r="F118" s="51"/>
      <c r="G118" s="41"/>
      <c r="H118" s="52"/>
      <c r="I118" s="81">
        <v>0</v>
      </c>
      <c r="J118" s="41"/>
      <c r="K118" s="41"/>
      <c r="L118" s="41"/>
      <c r="M118" s="41"/>
      <c r="N118" s="52"/>
      <c r="O118" s="81">
        <v>0</v>
      </c>
      <c r="P118" s="41"/>
      <c r="Q118" s="41"/>
      <c r="R118" s="41"/>
      <c r="S118" s="41"/>
    </row>
    <row r="119" spans="2:19" s="4" customFormat="1" ht="23.25" customHeight="1">
      <c r="B119" s="36" t="s">
        <v>36</v>
      </c>
      <c r="C119" s="84">
        <f>C118</f>
        <v>38000000</v>
      </c>
      <c r="D119" s="34">
        <f aca="true" t="shared" si="5" ref="D119:E122">D59</f>
        <v>0</v>
      </c>
      <c r="E119" s="34">
        <f t="shared" si="5"/>
        <v>2000000</v>
      </c>
      <c r="F119" s="34">
        <f>C119+D119-E119</f>
        <v>36000000</v>
      </c>
      <c r="G119" s="34">
        <f aca="true" t="shared" si="6" ref="G119:S121">G115</f>
        <v>0</v>
      </c>
      <c r="H119" s="79"/>
      <c r="I119" s="34">
        <f t="shared" si="6"/>
        <v>0</v>
      </c>
      <c r="J119" s="34">
        <f aca="true" t="shared" si="7" ref="J119:K121">J59</f>
        <v>0</v>
      </c>
      <c r="K119" s="34">
        <f t="shared" si="7"/>
        <v>0</v>
      </c>
      <c r="L119" s="34">
        <f t="shared" si="6"/>
        <v>0</v>
      </c>
      <c r="M119" s="34">
        <f t="shared" si="6"/>
        <v>0</v>
      </c>
      <c r="N119" s="34">
        <f t="shared" si="6"/>
        <v>0</v>
      </c>
      <c r="O119" s="34">
        <f t="shared" si="6"/>
        <v>0</v>
      </c>
      <c r="P119" s="34">
        <f t="shared" si="6"/>
        <v>0</v>
      </c>
      <c r="Q119" s="34">
        <f t="shared" si="6"/>
        <v>0</v>
      </c>
      <c r="R119" s="34">
        <f t="shared" si="6"/>
        <v>0</v>
      </c>
      <c r="S119" s="34">
        <f t="shared" si="6"/>
        <v>0</v>
      </c>
    </row>
    <row r="120" spans="2:19" s="4" customFormat="1" ht="23.25" customHeight="1">
      <c r="B120" s="36" t="s">
        <v>43</v>
      </c>
      <c r="C120" s="84">
        <f>F119</f>
        <v>36000000</v>
      </c>
      <c r="D120" s="34">
        <f t="shared" si="5"/>
        <v>8000000</v>
      </c>
      <c r="E120" s="34">
        <f t="shared" si="5"/>
        <v>6000000</v>
      </c>
      <c r="F120" s="34">
        <f>F60</f>
        <v>38000000</v>
      </c>
      <c r="G120" s="34">
        <f t="shared" si="6"/>
        <v>0</v>
      </c>
      <c r="H120" s="79"/>
      <c r="I120" s="34" t="str">
        <f t="shared" si="6"/>
        <v>х</v>
      </c>
      <c r="J120" s="34">
        <f t="shared" si="7"/>
        <v>310389.58</v>
      </c>
      <c r="K120" s="34">
        <f t="shared" si="7"/>
        <v>310389.58</v>
      </c>
      <c r="L120" s="34">
        <f t="shared" si="6"/>
        <v>0</v>
      </c>
      <c r="M120" s="34">
        <f t="shared" si="6"/>
        <v>0</v>
      </c>
      <c r="N120" s="34">
        <f t="shared" si="6"/>
        <v>0</v>
      </c>
      <c r="O120" s="34" t="str">
        <f t="shared" si="6"/>
        <v>х</v>
      </c>
      <c r="P120" s="34">
        <f t="shared" si="6"/>
        <v>0</v>
      </c>
      <c r="Q120" s="34">
        <f t="shared" si="6"/>
        <v>0</v>
      </c>
      <c r="R120" s="34">
        <f t="shared" si="6"/>
        <v>0</v>
      </c>
      <c r="S120" s="34">
        <f t="shared" si="6"/>
        <v>0</v>
      </c>
    </row>
    <row r="121" spans="2:19" s="4" customFormat="1" ht="23.25" customHeight="1">
      <c r="B121" s="36" t="s">
        <v>44</v>
      </c>
      <c r="C121" s="84">
        <f>F120</f>
        <v>38000000</v>
      </c>
      <c r="D121" s="34">
        <f t="shared" si="5"/>
        <v>0</v>
      </c>
      <c r="E121" s="34">
        <f t="shared" si="5"/>
        <v>0</v>
      </c>
      <c r="F121" s="34">
        <f>F61</f>
        <v>38000000</v>
      </c>
      <c r="G121" s="34">
        <v>0</v>
      </c>
      <c r="H121" s="79"/>
      <c r="I121" s="34" t="s">
        <v>18</v>
      </c>
      <c r="J121" s="34">
        <f t="shared" si="7"/>
        <v>282312.88</v>
      </c>
      <c r="K121" s="34">
        <f t="shared" si="7"/>
        <v>282312.88</v>
      </c>
      <c r="L121" s="34">
        <f t="shared" si="6"/>
        <v>0</v>
      </c>
      <c r="M121" s="34">
        <f t="shared" si="6"/>
        <v>0</v>
      </c>
      <c r="N121" s="34">
        <f t="shared" si="6"/>
        <v>0</v>
      </c>
      <c r="O121" s="34">
        <f t="shared" si="6"/>
        <v>0</v>
      </c>
      <c r="P121" s="34">
        <f t="shared" si="6"/>
        <v>0</v>
      </c>
      <c r="Q121" s="34">
        <f t="shared" si="6"/>
        <v>0</v>
      </c>
      <c r="R121" s="34">
        <f t="shared" si="6"/>
        <v>0</v>
      </c>
      <c r="S121" s="34">
        <f t="shared" si="6"/>
        <v>0</v>
      </c>
    </row>
    <row r="122" spans="2:19" s="4" customFormat="1" ht="23.25" customHeight="1">
      <c r="B122" s="36" t="s">
        <v>46</v>
      </c>
      <c r="C122" s="84">
        <f>F121</f>
        <v>38000000</v>
      </c>
      <c r="D122" s="34">
        <f t="shared" si="5"/>
        <v>2000000</v>
      </c>
      <c r="E122" s="34">
        <f t="shared" si="5"/>
        <v>0</v>
      </c>
      <c r="F122" s="34">
        <f>F62</f>
        <v>40000000</v>
      </c>
      <c r="G122" s="34">
        <v>0</v>
      </c>
      <c r="H122" s="79"/>
      <c r="I122" s="34" t="s">
        <v>18</v>
      </c>
      <c r="J122" s="34">
        <f>J62</f>
        <v>309227.12</v>
      </c>
      <c r="K122" s="34">
        <f>K62</f>
        <v>309227.12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</row>
    <row r="123" spans="2:19" s="4" customFormat="1" ht="23.25" customHeight="1">
      <c r="B123" s="36" t="s">
        <v>50</v>
      </c>
      <c r="C123" s="84">
        <v>40000000</v>
      </c>
      <c r="D123" s="34">
        <v>0</v>
      </c>
      <c r="E123" s="34">
        <v>0</v>
      </c>
      <c r="F123" s="34">
        <v>40000000</v>
      </c>
      <c r="G123" s="34">
        <v>0</v>
      </c>
      <c r="H123" s="79"/>
      <c r="I123" s="34" t="s">
        <v>18</v>
      </c>
      <c r="J123" s="34">
        <v>315031.23</v>
      </c>
      <c r="K123" s="34">
        <v>315031.23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</row>
    <row r="124" spans="2:19" s="4" customFormat="1" ht="23.25" customHeight="1">
      <c r="B124" s="36" t="s">
        <v>51</v>
      </c>
      <c r="C124" s="84">
        <v>40000000</v>
      </c>
      <c r="D124" s="34">
        <v>20000000</v>
      </c>
      <c r="E124" s="34">
        <v>15000000</v>
      </c>
      <c r="F124" s="34">
        <f>C124+D124-E124</f>
        <v>45000000</v>
      </c>
      <c r="G124" s="34">
        <v>0</v>
      </c>
      <c r="H124" s="79"/>
      <c r="I124" s="34" t="s">
        <v>18</v>
      </c>
      <c r="J124" s="34">
        <v>326094.53</v>
      </c>
      <c r="K124" s="34">
        <v>326094.53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</row>
    <row r="125" spans="2:19" s="4" customFormat="1" ht="23.25" customHeight="1">
      <c r="B125" s="36" t="s">
        <v>55</v>
      </c>
      <c r="C125" s="84">
        <v>45000000</v>
      </c>
      <c r="D125" s="34">
        <v>0</v>
      </c>
      <c r="E125" s="34">
        <v>0</v>
      </c>
      <c r="F125" s="34">
        <v>45000000</v>
      </c>
      <c r="G125" s="34">
        <v>0</v>
      </c>
      <c r="H125" s="79"/>
      <c r="I125" s="34" t="s">
        <v>18</v>
      </c>
      <c r="J125" s="34">
        <v>362591.78</v>
      </c>
      <c r="K125" s="34">
        <v>362591.78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</row>
    <row r="126" spans="2:20" s="4" customFormat="1" ht="23.25" customHeight="1">
      <c r="B126" s="36" t="s">
        <v>58</v>
      </c>
      <c r="C126" s="84">
        <v>45000000</v>
      </c>
      <c r="D126" s="34">
        <v>8000000</v>
      </c>
      <c r="E126" s="34">
        <v>8000000</v>
      </c>
      <c r="F126" s="34">
        <v>45000000</v>
      </c>
      <c r="G126" s="34">
        <v>0</v>
      </c>
      <c r="H126" s="79"/>
      <c r="I126" s="34" t="s">
        <v>18</v>
      </c>
      <c r="J126" s="34">
        <v>369452.06</v>
      </c>
      <c r="K126" s="34">
        <v>369452.06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4">
        <v>0</v>
      </c>
    </row>
    <row r="127" spans="2:19" s="4" customFormat="1" ht="23.25" customHeight="1">
      <c r="B127" s="36" t="s">
        <v>63</v>
      </c>
      <c r="C127" s="84">
        <v>45000000</v>
      </c>
      <c r="D127" s="34">
        <v>18000000</v>
      </c>
      <c r="E127" s="34">
        <v>17000000</v>
      </c>
      <c r="F127" s="34">
        <v>46000000</v>
      </c>
      <c r="G127" s="34">
        <v>0</v>
      </c>
      <c r="H127" s="79"/>
      <c r="I127" s="34" t="s">
        <v>18</v>
      </c>
      <c r="J127" s="34">
        <v>457966.03</v>
      </c>
      <c r="K127" s="34">
        <v>457966.03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</row>
    <row r="128" spans="2:20" s="4" customFormat="1" ht="23.25" customHeight="1">
      <c r="B128" s="36" t="s">
        <v>66</v>
      </c>
      <c r="C128" s="84">
        <v>46000000</v>
      </c>
      <c r="D128" s="34">
        <v>0</v>
      </c>
      <c r="E128" s="34">
        <v>0</v>
      </c>
      <c r="F128" s="34">
        <v>46000000</v>
      </c>
      <c r="G128" s="34">
        <v>0</v>
      </c>
      <c r="H128" s="79"/>
      <c r="I128" s="34" t="s">
        <v>64</v>
      </c>
      <c r="J128" s="34">
        <f>J68</f>
        <v>286753.97</v>
      </c>
      <c r="K128" s="34">
        <f>K68</f>
        <v>286753.97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4">
        <v>0</v>
      </c>
    </row>
    <row r="129" spans="2:19" s="4" customFormat="1" ht="23.25" customHeight="1">
      <c r="B129" s="44" t="s">
        <v>21</v>
      </c>
      <c r="C129" s="76" t="s">
        <v>18</v>
      </c>
      <c r="D129" s="80">
        <v>56000000</v>
      </c>
      <c r="E129" s="80">
        <f>E69</f>
        <v>48000000</v>
      </c>
      <c r="F129" s="80">
        <f>C118+D129-E129</f>
        <v>46000000</v>
      </c>
      <c r="G129" s="80">
        <f>G119</f>
        <v>0</v>
      </c>
      <c r="H129" s="80"/>
      <c r="I129" s="80">
        <f aca="true" t="shared" si="8" ref="I129:R129">I119</f>
        <v>0</v>
      </c>
      <c r="J129" s="80">
        <f>J69</f>
        <v>3019819.1799999997</v>
      </c>
      <c r="K129" s="80">
        <f>K69</f>
        <v>3019819.1799999997</v>
      </c>
      <c r="L129" s="80">
        <f t="shared" si="8"/>
        <v>0</v>
      </c>
      <c r="M129" s="80">
        <f t="shared" si="8"/>
        <v>0</v>
      </c>
      <c r="N129" s="80">
        <f t="shared" si="8"/>
        <v>0</v>
      </c>
      <c r="O129" s="80">
        <v>0</v>
      </c>
      <c r="P129" s="80">
        <f t="shared" si="8"/>
        <v>0</v>
      </c>
      <c r="Q129" s="80">
        <f t="shared" si="8"/>
        <v>0</v>
      </c>
      <c r="R129" s="80">
        <f t="shared" si="8"/>
        <v>0</v>
      </c>
      <c r="S129" s="80">
        <v>0</v>
      </c>
    </row>
    <row r="130" spans="2:19" s="5" customFormat="1" ht="30.75" customHeight="1">
      <c r="B130" s="53" t="s">
        <v>23</v>
      </c>
      <c r="C130" s="54" t="s">
        <v>18</v>
      </c>
      <c r="D130" s="54">
        <v>0</v>
      </c>
      <c r="E130" s="54">
        <v>0</v>
      </c>
      <c r="F130" s="54">
        <v>0</v>
      </c>
      <c r="G130" s="54">
        <v>0</v>
      </c>
      <c r="H130" s="55"/>
      <c r="I130" s="54" t="s">
        <v>18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 t="s">
        <v>18</v>
      </c>
      <c r="P130" s="54">
        <v>0</v>
      </c>
      <c r="Q130" s="54">
        <v>0</v>
      </c>
      <c r="R130" s="54">
        <v>0</v>
      </c>
      <c r="S130" s="54">
        <v>0</v>
      </c>
    </row>
    <row r="131" spans="2:19" ht="23.25" customHeight="1">
      <c r="B131" s="28" t="s">
        <v>31</v>
      </c>
      <c r="C131" s="29"/>
      <c r="D131" s="29"/>
      <c r="E131" s="29"/>
      <c r="F131" s="29"/>
      <c r="G131" s="29"/>
      <c r="H131" s="30"/>
      <c r="I131" s="29"/>
      <c r="J131" s="29"/>
      <c r="K131" s="29"/>
      <c r="L131" s="29"/>
      <c r="M131" s="29"/>
      <c r="N131" s="30"/>
      <c r="O131" s="29"/>
      <c r="P131" s="29"/>
      <c r="Q131" s="29"/>
      <c r="R131" s="29"/>
      <c r="S131" s="29"/>
    </row>
    <row r="132" spans="2:19" ht="23.25" customHeight="1">
      <c r="B132" s="28" t="s">
        <v>32</v>
      </c>
      <c r="C132" s="29"/>
      <c r="D132" s="29"/>
      <c r="E132" s="29"/>
      <c r="F132" s="29"/>
      <c r="G132" s="29"/>
      <c r="H132" s="30"/>
      <c r="I132" s="29"/>
      <c r="J132" s="29"/>
      <c r="K132" s="29"/>
      <c r="L132" s="29"/>
      <c r="M132" s="29"/>
      <c r="N132" s="30"/>
      <c r="O132" s="29"/>
      <c r="P132" s="29"/>
      <c r="Q132" s="29"/>
      <c r="R132" s="29"/>
      <c r="S132" s="29"/>
    </row>
    <row r="133" spans="2:19" ht="23.25" customHeight="1">
      <c r="B133" s="56" t="s">
        <v>16</v>
      </c>
      <c r="C133" s="57">
        <v>0</v>
      </c>
      <c r="D133" s="57" t="s">
        <v>17</v>
      </c>
      <c r="E133" s="57"/>
      <c r="F133" s="57"/>
      <c r="G133" s="57"/>
      <c r="H133" s="58"/>
      <c r="I133" s="57">
        <v>0</v>
      </c>
      <c r="J133" s="57" t="s">
        <v>17</v>
      </c>
      <c r="K133" s="57" t="s">
        <v>17</v>
      </c>
      <c r="L133" s="59"/>
      <c r="M133" s="59"/>
      <c r="N133" s="60"/>
      <c r="O133" s="59">
        <v>0</v>
      </c>
      <c r="P133" s="59" t="s">
        <v>17</v>
      </c>
      <c r="Q133" s="59" t="s">
        <v>17</v>
      </c>
      <c r="R133" s="59" t="s">
        <v>17</v>
      </c>
      <c r="S133" s="59"/>
    </row>
    <row r="134" spans="2:19" ht="23.25" customHeight="1">
      <c r="B134" s="82" t="s">
        <v>36</v>
      </c>
      <c r="C134" s="32">
        <v>0</v>
      </c>
      <c r="D134" s="76">
        <v>0</v>
      </c>
      <c r="E134" s="76">
        <v>0</v>
      </c>
      <c r="F134" s="76">
        <f>C133+D134-E134</f>
        <v>0</v>
      </c>
      <c r="G134" s="76">
        <v>0</v>
      </c>
      <c r="H134" s="77"/>
      <c r="I134" s="76">
        <v>0</v>
      </c>
      <c r="J134" s="76">
        <v>0</v>
      </c>
      <c r="K134" s="76">
        <v>0</v>
      </c>
      <c r="L134" s="76">
        <v>0</v>
      </c>
      <c r="M134" s="76">
        <v>0</v>
      </c>
      <c r="N134" s="76">
        <v>0</v>
      </c>
      <c r="O134" s="76">
        <v>0</v>
      </c>
      <c r="P134" s="76">
        <v>0</v>
      </c>
      <c r="Q134" s="76">
        <v>0</v>
      </c>
      <c r="R134" s="76">
        <v>0</v>
      </c>
      <c r="S134" s="34">
        <v>0</v>
      </c>
    </row>
    <row r="135" spans="2:19" ht="23.25" customHeight="1">
      <c r="B135" s="82" t="s">
        <v>43</v>
      </c>
      <c r="C135" s="32">
        <v>0</v>
      </c>
      <c r="D135" s="76">
        <v>0</v>
      </c>
      <c r="E135" s="76">
        <v>0</v>
      </c>
      <c r="F135" s="76">
        <f>C134+D135-E135</f>
        <v>0</v>
      </c>
      <c r="G135" s="76">
        <v>0</v>
      </c>
      <c r="H135" s="77"/>
      <c r="I135" s="76">
        <v>0</v>
      </c>
      <c r="J135" s="76">
        <v>0</v>
      </c>
      <c r="K135" s="76">
        <v>0</v>
      </c>
      <c r="L135" s="76">
        <v>0</v>
      </c>
      <c r="M135" s="76">
        <v>0</v>
      </c>
      <c r="N135" s="76">
        <v>0</v>
      </c>
      <c r="O135" s="76">
        <v>0</v>
      </c>
      <c r="P135" s="76">
        <v>0</v>
      </c>
      <c r="Q135" s="76">
        <v>0</v>
      </c>
      <c r="R135" s="76">
        <v>0</v>
      </c>
      <c r="S135" s="34">
        <v>0</v>
      </c>
    </row>
    <row r="136" spans="2:19" ht="23.25" customHeight="1">
      <c r="B136" s="82" t="s">
        <v>44</v>
      </c>
      <c r="C136" s="32">
        <v>0</v>
      </c>
      <c r="D136" s="76">
        <v>0</v>
      </c>
      <c r="E136" s="76">
        <v>0</v>
      </c>
      <c r="F136" s="76">
        <f>C135+D136-E136</f>
        <v>0</v>
      </c>
      <c r="G136" s="76">
        <v>0</v>
      </c>
      <c r="H136" s="77"/>
      <c r="I136" s="76">
        <v>0</v>
      </c>
      <c r="J136" s="76">
        <v>0</v>
      </c>
      <c r="K136" s="76">
        <v>0</v>
      </c>
      <c r="L136" s="76">
        <v>0</v>
      </c>
      <c r="M136" s="76">
        <v>0</v>
      </c>
      <c r="N136" s="76">
        <v>0</v>
      </c>
      <c r="O136" s="76">
        <v>0</v>
      </c>
      <c r="P136" s="76">
        <v>0</v>
      </c>
      <c r="Q136" s="76">
        <v>0</v>
      </c>
      <c r="R136" s="76">
        <v>0</v>
      </c>
      <c r="S136" s="34">
        <v>0</v>
      </c>
    </row>
    <row r="137" spans="2:19" ht="23.25" customHeight="1">
      <c r="B137" s="82" t="s">
        <v>46</v>
      </c>
      <c r="C137" s="32">
        <v>0</v>
      </c>
      <c r="D137" s="76">
        <v>0</v>
      </c>
      <c r="E137" s="76">
        <v>0</v>
      </c>
      <c r="F137" s="76">
        <f>C136+D137-E137</f>
        <v>0</v>
      </c>
      <c r="G137" s="76">
        <v>0</v>
      </c>
      <c r="H137" s="77"/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  <c r="P137" s="76">
        <v>0</v>
      </c>
      <c r="Q137" s="76">
        <v>0</v>
      </c>
      <c r="R137" s="76">
        <v>0</v>
      </c>
      <c r="S137" s="34">
        <v>0</v>
      </c>
    </row>
    <row r="138" spans="2:19" ht="23.25" customHeight="1">
      <c r="B138" s="82" t="s">
        <v>50</v>
      </c>
      <c r="C138" s="32">
        <v>0</v>
      </c>
      <c r="D138" s="76">
        <v>0</v>
      </c>
      <c r="E138" s="76">
        <v>0</v>
      </c>
      <c r="F138" s="76">
        <v>0</v>
      </c>
      <c r="G138" s="76">
        <v>0</v>
      </c>
      <c r="H138" s="77"/>
      <c r="I138" s="76">
        <v>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0</v>
      </c>
      <c r="P138" s="76">
        <v>0</v>
      </c>
      <c r="Q138" s="76">
        <v>0</v>
      </c>
      <c r="R138" s="76">
        <v>0</v>
      </c>
      <c r="S138" s="34">
        <v>0</v>
      </c>
    </row>
    <row r="139" spans="2:19" ht="23.25" customHeight="1">
      <c r="B139" s="82" t="s">
        <v>51</v>
      </c>
      <c r="C139" s="32">
        <v>0</v>
      </c>
      <c r="D139" s="76">
        <v>0</v>
      </c>
      <c r="E139" s="76">
        <v>0</v>
      </c>
      <c r="F139" s="76">
        <v>0</v>
      </c>
      <c r="G139" s="76">
        <v>0</v>
      </c>
      <c r="H139" s="77"/>
      <c r="I139" s="76">
        <v>0</v>
      </c>
      <c r="J139" s="76">
        <v>0</v>
      </c>
      <c r="K139" s="76">
        <v>0</v>
      </c>
      <c r="L139" s="76">
        <v>0</v>
      </c>
      <c r="M139" s="76">
        <v>0</v>
      </c>
      <c r="N139" s="76">
        <v>0</v>
      </c>
      <c r="O139" s="76">
        <v>0</v>
      </c>
      <c r="P139" s="76">
        <v>0</v>
      </c>
      <c r="Q139" s="76">
        <v>0</v>
      </c>
      <c r="R139" s="76">
        <v>0</v>
      </c>
      <c r="S139" s="34">
        <v>0</v>
      </c>
    </row>
    <row r="140" spans="2:19" ht="23.25" customHeight="1">
      <c r="B140" s="82" t="s">
        <v>55</v>
      </c>
      <c r="C140" s="32">
        <v>0</v>
      </c>
      <c r="D140" s="76">
        <v>0</v>
      </c>
      <c r="E140" s="76">
        <v>0</v>
      </c>
      <c r="F140" s="76">
        <v>0</v>
      </c>
      <c r="G140" s="76">
        <v>0</v>
      </c>
      <c r="H140" s="77"/>
      <c r="I140" s="76">
        <v>0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0</v>
      </c>
      <c r="P140" s="76">
        <v>0</v>
      </c>
      <c r="Q140" s="76">
        <v>0</v>
      </c>
      <c r="R140" s="76">
        <v>0</v>
      </c>
      <c r="S140" s="34">
        <v>0</v>
      </c>
    </row>
    <row r="141" spans="2:19" ht="23.25" customHeight="1">
      <c r="B141" s="82" t="s">
        <v>58</v>
      </c>
      <c r="C141" s="32">
        <v>0</v>
      </c>
      <c r="D141" s="76">
        <v>0</v>
      </c>
      <c r="E141" s="76">
        <v>0</v>
      </c>
      <c r="F141" s="76">
        <v>0</v>
      </c>
      <c r="G141" s="76">
        <v>0</v>
      </c>
      <c r="H141" s="77"/>
      <c r="I141" s="76">
        <v>0</v>
      </c>
      <c r="J141" s="76">
        <v>0</v>
      </c>
      <c r="K141" s="76">
        <v>0</v>
      </c>
      <c r="L141" s="76">
        <v>0</v>
      </c>
      <c r="M141" s="76">
        <v>0</v>
      </c>
      <c r="N141" s="76">
        <v>0</v>
      </c>
      <c r="O141" s="76">
        <v>0</v>
      </c>
      <c r="P141" s="76">
        <v>0</v>
      </c>
      <c r="Q141" s="76">
        <v>0</v>
      </c>
      <c r="R141" s="76">
        <v>0</v>
      </c>
      <c r="S141" s="34">
        <v>0</v>
      </c>
    </row>
    <row r="142" spans="2:19" ht="23.25" customHeight="1">
      <c r="B142" s="82" t="s">
        <v>63</v>
      </c>
      <c r="C142" s="32">
        <v>0</v>
      </c>
      <c r="D142" s="76">
        <v>0</v>
      </c>
      <c r="E142" s="76">
        <v>0</v>
      </c>
      <c r="F142" s="76">
        <v>0</v>
      </c>
      <c r="G142" s="76">
        <v>0</v>
      </c>
      <c r="H142" s="77"/>
      <c r="I142" s="76">
        <v>0</v>
      </c>
      <c r="J142" s="76">
        <v>0</v>
      </c>
      <c r="K142" s="76">
        <v>0</v>
      </c>
      <c r="L142" s="76">
        <v>0</v>
      </c>
      <c r="M142" s="76">
        <v>0</v>
      </c>
      <c r="N142" s="76">
        <v>0</v>
      </c>
      <c r="O142" s="76">
        <v>0</v>
      </c>
      <c r="P142" s="76">
        <v>0</v>
      </c>
      <c r="Q142" s="76">
        <v>0</v>
      </c>
      <c r="R142" s="76">
        <v>0</v>
      </c>
      <c r="S142" s="34">
        <v>0</v>
      </c>
    </row>
    <row r="143" spans="2:19" ht="23.25" customHeight="1">
      <c r="B143" s="82" t="s">
        <v>66</v>
      </c>
      <c r="C143" s="32">
        <v>0</v>
      </c>
      <c r="D143" s="76">
        <v>0</v>
      </c>
      <c r="E143" s="76">
        <v>0</v>
      </c>
      <c r="F143" s="76">
        <v>0</v>
      </c>
      <c r="G143" s="76">
        <v>0</v>
      </c>
      <c r="H143" s="77"/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76">
        <v>0</v>
      </c>
      <c r="Q143" s="76">
        <v>0</v>
      </c>
      <c r="R143" s="76">
        <v>0</v>
      </c>
      <c r="S143" s="34">
        <v>0</v>
      </c>
    </row>
    <row r="144" spans="2:19" ht="23.25" customHeight="1">
      <c r="B144" s="53" t="s">
        <v>19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61"/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60">
        <v>0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</row>
    <row r="145" spans="2:19" ht="23.25" customHeight="1">
      <c r="B145" s="28" t="s">
        <v>33</v>
      </c>
      <c r="C145" s="46"/>
      <c r="D145" s="46"/>
      <c r="E145" s="29"/>
      <c r="F145" s="29"/>
      <c r="G145" s="29"/>
      <c r="H145" s="30"/>
      <c r="I145" s="29"/>
      <c r="J145" s="29"/>
      <c r="K145" s="29"/>
      <c r="L145" s="29"/>
      <c r="M145" s="29"/>
      <c r="N145" s="30"/>
      <c r="O145" s="29"/>
      <c r="P145" s="29"/>
      <c r="Q145" s="29"/>
      <c r="R145" s="29"/>
      <c r="S145" s="29"/>
    </row>
    <row r="146" spans="2:19" s="8" customFormat="1" ht="23.25" customHeight="1">
      <c r="B146" s="31" t="s">
        <v>16</v>
      </c>
      <c r="C146" s="31">
        <v>0</v>
      </c>
      <c r="D146" s="31"/>
      <c r="E146" s="31"/>
      <c r="F146" s="31"/>
      <c r="G146" s="31"/>
      <c r="H146" s="62"/>
      <c r="I146" s="31">
        <v>0</v>
      </c>
      <c r="J146" s="31"/>
      <c r="K146" s="31"/>
      <c r="L146" s="31"/>
      <c r="M146" s="31"/>
      <c r="N146" s="62"/>
      <c r="O146" s="31">
        <v>0</v>
      </c>
      <c r="P146" s="31"/>
      <c r="Q146" s="31"/>
      <c r="R146" s="31"/>
      <c r="S146" s="31"/>
    </row>
    <row r="147" spans="2:19" s="9" customFormat="1" ht="23.25" customHeight="1">
      <c r="B147" s="63" t="s">
        <v>21</v>
      </c>
      <c r="C147" s="64" t="s">
        <v>22</v>
      </c>
      <c r="D147" s="65">
        <v>0</v>
      </c>
      <c r="E147" s="65">
        <v>0</v>
      </c>
      <c r="F147" s="65">
        <v>0</v>
      </c>
      <c r="G147" s="65">
        <v>0</v>
      </c>
      <c r="H147" s="66"/>
      <c r="I147" s="64" t="s">
        <v>22</v>
      </c>
      <c r="J147" s="65">
        <v>0</v>
      </c>
      <c r="K147" s="65">
        <v>0</v>
      </c>
      <c r="L147" s="65">
        <v>0</v>
      </c>
      <c r="M147" s="65">
        <v>0</v>
      </c>
      <c r="N147" s="67">
        <v>0</v>
      </c>
      <c r="O147" s="68" t="s">
        <v>22</v>
      </c>
      <c r="P147" s="65">
        <v>0</v>
      </c>
      <c r="Q147" s="65">
        <v>0</v>
      </c>
      <c r="R147" s="65">
        <v>0</v>
      </c>
      <c r="S147" s="65">
        <v>0</v>
      </c>
    </row>
    <row r="148" spans="2:19" s="9" customFormat="1" ht="32.25" customHeight="1">
      <c r="B148" s="53" t="s">
        <v>23</v>
      </c>
      <c r="C148" s="54" t="s">
        <v>18</v>
      </c>
      <c r="D148" s="54">
        <v>0</v>
      </c>
      <c r="E148" s="54">
        <v>0</v>
      </c>
      <c r="F148" s="54">
        <v>0</v>
      </c>
      <c r="G148" s="54">
        <v>0</v>
      </c>
      <c r="H148" s="55"/>
      <c r="I148" s="54" t="s">
        <v>18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 t="s">
        <v>18</v>
      </c>
      <c r="P148" s="54">
        <v>0</v>
      </c>
      <c r="Q148" s="54">
        <v>0</v>
      </c>
      <c r="R148" s="54">
        <v>0</v>
      </c>
      <c r="S148" s="54">
        <v>0</v>
      </c>
    </row>
    <row r="149" spans="2:19" ht="27" customHeight="1">
      <c r="B149" s="28" t="s">
        <v>34</v>
      </c>
      <c r="C149" s="29"/>
      <c r="D149" s="29"/>
      <c r="E149" s="29"/>
      <c r="F149" s="29"/>
      <c r="G149" s="29"/>
      <c r="H149" s="30"/>
      <c r="I149" s="29"/>
      <c r="J149" s="29"/>
      <c r="K149" s="29"/>
      <c r="L149" s="29"/>
      <c r="M149" s="29"/>
      <c r="N149" s="30"/>
      <c r="O149" s="29"/>
      <c r="P149" s="29"/>
      <c r="Q149" s="29"/>
      <c r="R149" s="29"/>
      <c r="S149" s="29"/>
    </row>
    <row r="150" spans="2:19" s="7" customFormat="1" ht="27" customHeight="1">
      <c r="B150" s="31" t="s">
        <v>16</v>
      </c>
      <c r="C150" s="32">
        <f>C118+C146</f>
        <v>38000000</v>
      </c>
      <c r="D150" s="32"/>
      <c r="E150" s="32"/>
      <c r="F150" s="32"/>
      <c r="G150" s="32"/>
      <c r="H150" s="43"/>
      <c r="I150" s="32">
        <v>0</v>
      </c>
      <c r="J150" s="32"/>
      <c r="K150" s="32"/>
      <c r="L150" s="32"/>
      <c r="M150" s="32"/>
      <c r="N150" s="43"/>
      <c r="O150" s="32">
        <v>0</v>
      </c>
      <c r="P150" s="32"/>
      <c r="Q150" s="32"/>
      <c r="R150" s="32"/>
      <c r="S150" s="32"/>
    </row>
    <row r="151" spans="2:19" s="7" customFormat="1" ht="27" customHeight="1">
      <c r="B151" s="36" t="s">
        <v>36</v>
      </c>
      <c r="C151" s="34">
        <f>C150</f>
        <v>38000000</v>
      </c>
      <c r="D151" s="34">
        <f aca="true" t="shared" si="9" ref="D151:E154">D119</f>
        <v>0</v>
      </c>
      <c r="E151" s="34">
        <f t="shared" si="9"/>
        <v>2000000</v>
      </c>
      <c r="F151" s="34">
        <f>C151+D151-E151</f>
        <v>36000000</v>
      </c>
      <c r="G151" s="34">
        <f aca="true" t="shared" si="10" ref="G151:S151">G147</f>
        <v>0</v>
      </c>
      <c r="H151" s="79"/>
      <c r="I151" s="34" t="str">
        <f t="shared" si="10"/>
        <v>Х</v>
      </c>
      <c r="J151" s="34">
        <f>J59</f>
        <v>0</v>
      </c>
      <c r="K151" s="34">
        <f>K59</f>
        <v>0</v>
      </c>
      <c r="L151" s="34">
        <f t="shared" si="10"/>
        <v>0</v>
      </c>
      <c r="M151" s="34">
        <f t="shared" si="10"/>
        <v>0</v>
      </c>
      <c r="N151" s="34">
        <f t="shared" si="10"/>
        <v>0</v>
      </c>
      <c r="O151" s="34" t="str">
        <f t="shared" si="10"/>
        <v>Х</v>
      </c>
      <c r="P151" s="34">
        <f t="shared" si="10"/>
        <v>0</v>
      </c>
      <c r="Q151" s="34">
        <f t="shared" si="10"/>
        <v>0</v>
      </c>
      <c r="R151" s="34">
        <f t="shared" si="10"/>
        <v>0</v>
      </c>
      <c r="S151" s="34">
        <f t="shared" si="10"/>
        <v>0</v>
      </c>
    </row>
    <row r="152" spans="2:21" s="7" customFormat="1" ht="27" customHeight="1">
      <c r="B152" s="36" t="s">
        <v>43</v>
      </c>
      <c r="C152" s="34">
        <f>C120</f>
        <v>36000000</v>
      </c>
      <c r="D152" s="34">
        <f t="shared" si="9"/>
        <v>8000000</v>
      </c>
      <c r="E152" s="34">
        <f t="shared" si="9"/>
        <v>6000000</v>
      </c>
      <c r="F152" s="34">
        <f>F120</f>
        <v>38000000</v>
      </c>
      <c r="G152" s="34">
        <f>G120</f>
        <v>0</v>
      </c>
      <c r="H152" s="34"/>
      <c r="I152" s="34" t="str">
        <f aca="true" t="shared" si="11" ref="I152:U152">I120</f>
        <v>х</v>
      </c>
      <c r="J152" s="34">
        <f t="shared" si="11"/>
        <v>310389.58</v>
      </c>
      <c r="K152" s="34">
        <f t="shared" si="11"/>
        <v>310389.58</v>
      </c>
      <c r="L152" s="34">
        <f t="shared" si="11"/>
        <v>0</v>
      </c>
      <c r="M152" s="34">
        <f t="shared" si="11"/>
        <v>0</v>
      </c>
      <c r="N152" s="34">
        <f t="shared" si="11"/>
        <v>0</v>
      </c>
      <c r="O152" s="34" t="str">
        <f t="shared" si="11"/>
        <v>х</v>
      </c>
      <c r="P152" s="34">
        <f t="shared" si="11"/>
        <v>0</v>
      </c>
      <c r="Q152" s="34">
        <f t="shared" si="11"/>
        <v>0</v>
      </c>
      <c r="R152" s="34">
        <f t="shared" si="11"/>
        <v>0</v>
      </c>
      <c r="S152" s="34">
        <f t="shared" si="11"/>
        <v>0</v>
      </c>
      <c r="T152" s="34">
        <f t="shared" si="11"/>
        <v>0</v>
      </c>
      <c r="U152" s="34">
        <f t="shared" si="11"/>
        <v>0</v>
      </c>
    </row>
    <row r="153" spans="2:21" s="7" customFormat="1" ht="27" customHeight="1">
      <c r="B153" s="36" t="s">
        <v>44</v>
      </c>
      <c r="C153" s="34">
        <f>C121</f>
        <v>38000000</v>
      </c>
      <c r="D153" s="34">
        <f t="shared" si="9"/>
        <v>0</v>
      </c>
      <c r="E153" s="34">
        <f t="shared" si="9"/>
        <v>0</v>
      </c>
      <c r="F153" s="34">
        <f>F121</f>
        <v>38000000</v>
      </c>
      <c r="G153" s="34">
        <v>0</v>
      </c>
      <c r="H153" s="34"/>
      <c r="I153" s="34" t="s">
        <v>18</v>
      </c>
      <c r="J153" s="34">
        <f>J121</f>
        <v>282312.88</v>
      </c>
      <c r="K153" s="34">
        <f>K121</f>
        <v>282312.88</v>
      </c>
      <c r="L153" s="34">
        <f>L121</f>
        <v>0</v>
      </c>
      <c r="M153" s="34">
        <f>M121</f>
        <v>0</v>
      </c>
      <c r="N153" s="34">
        <f>N121</f>
        <v>0</v>
      </c>
      <c r="O153" s="34" t="s">
        <v>18</v>
      </c>
      <c r="P153" s="34">
        <f>P121</f>
        <v>0</v>
      </c>
      <c r="Q153" s="34">
        <f>Q121</f>
        <v>0</v>
      </c>
      <c r="R153" s="34">
        <f>R121</f>
        <v>0</v>
      </c>
      <c r="S153" s="34">
        <f>S121</f>
        <v>0</v>
      </c>
      <c r="T153" s="87"/>
      <c r="U153" s="87"/>
    </row>
    <row r="154" spans="2:21" s="7" customFormat="1" ht="27" customHeight="1">
      <c r="B154" s="36" t="s">
        <v>46</v>
      </c>
      <c r="C154" s="34">
        <f>C122</f>
        <v>38000000</v>
      </c>
      <c r="D154" s="34">
        <f t="shared" si="9"/>
        <v>2000000</v>
      </c>
      <c r="E154" s="34">
        <f t="shared" si="9"/>
        <v>0</v>
      </c>
      <c r="F154" s="34">
        <f>F122</f>
        <v>40000000</v>
      </c>
      <c r="G154" s="34">
        <v>0</v>
      </c>
      <c r="H154" s="34"/>
      <c r="I154" s="34" t="s">
        <v>18</v>
      </c>
      <c r="J154" s="34">
        <f>J122</f>
        <v>309227.12</v>
      </c>
      <c r="K154" s="34">
        <f>K122</f>
        <v>309227.12</v>
      </c>
      <c r="L154" s="34">
        <v>0</v>
      </c>
      <c r="M154" s="34">
        <v>0</v>
      </c>
      <c r="N154" s="34">
        <v>0</v>
      </c>
      <c r="O154" s="34" t="s">
        <v>18</v>
      </c>
      <c r="P154" s="34">
        <v>0</v>
      </c>
      <c r="Q154" s="34">
        <v>0</v>
      </c>
      <c r="R154" s="34">
        <v>0</v>
      </c>
      <c r="S154" s="34">
        <v>0</v>
      </c>
      <c r="T154" s="87"/>
      <c r="U154" s="87"/>
    </row>
    <row r="155" spans="2:21" s="7" customFormat="1" ht="27" customHeight="1">
      <c r="B155" s="36" t="s">
        <v>50</v>
      </c>
      <c r="C155" s="34">
        <v>40000000</v>
      </c>
      <c r="D155" s="34"/>
      <c r="E155" s="34"/>
      <c r="F155" s="34">
        <v>40000000</v>
      </c>
      <c r="G155" s="34">
        <v>0</v>
      </c>
      <c r="H155" s="34"/>
      <c r="I155" s="34" t="s">
        <v>18</v>
      </c>
      <c r="J155" s="34">
        <v>315031.23</v>
      </c>
      <c r="K155" s="34">
        <v>315031.23</v>
      </c>
      <c r="L155" s="34">
        <v>0</v>
      </c>
      <c r="M155" s="34">
        <v>0</v>
      </c>
      <c r="N155" s="34">
        <v>0</v>
      </c>
      <c r="O155" s="34" t="s">
        <v>18</v>
      </c>
      <c r="P155" s="34">
        <v>0</v>
      </c>
      <c r="Q155" s="34">
        <v>0</v>
      </c>
      <c r="R155" s="34">
        <v>0</v>
      </c>
      <c r="S155" s="34">
        <v>0</v>
      </c>
      <c r="T155" s="87"/>
      <c r="U155" s="87"/>
    </row>
    <row r="156" spans="2:21" s="7" customFormat="1" ht="27" customHeight="1">
      <c r="B156" s="36" t="s">
        <v>51</v>
      </c>
      <c r="C156" s="34">
        <v>40000000</v>
      </c>
      <c r="D156" s="34">
        <v>20000000</v>
      </c>
      <c r="E156" s="34">
        <v>15000000</v>
      </c>
      <c r="F156" s="34">
        <v>45000000</v>
      </c>
      <c r="G156" s="34">
        <v>0</v>
      </c>
      <c r="H156" s="34"/>
      <c r="I156" s="34" t="s">
        <v>18</v>
      </c>
      <c r="J156" s="34">
        <v>326094.53</v>
      </c>
      <c r="K156" s="34">
        <v>326094.53</v>
      </c>
      <c r="L156" s="34">
        <v>0</v>
      </c>
      <c r="M156" s="34">
        <v>0</v>
      </c>
      <c r="N156" s="34">
        <v>0</v>
      </c>
      <c r="O156" s="34" t="s">
        <v>18</v>
      </c>
      <c r="P156" s="34">
        <v>0</v>
      </c>
      <c r="Q156" s="34">
        <v>0</v>
      </c>
      <c r="R156" s="34">
        <v>0</v>
      </c>
      <c r="S156" s="34">
        <v>0</v>
      </c>
      <c r="T156" s="87"/>
      <c r="U156" s="87"/>
    </row>
    <row r="157" spans="2:21" s="7" customFormat="1" ht="27" customHeight="1">
      <c r="B157" s="36" t="s">
        <v>55</v>
      </c>
      <c r="C157" s="34">
        <v>45000000</v>
      </c>
      <c r="D157" s="34"/>
      <c r="E157" s="34"/>
      <c r="F157" s="34">
        <v>45000000</v>
      </c>
      <c r="G157" s="34">
        <v>0</v>
      </c>
      <c r="H157" s="34"/>
      <c r="I157" s="34" t="s">
        <v>18</v>
      </c>
      <c r="J157" s="34">
        <v>362591.78</v>
      </c>
      <c r="K157" s="34">
        <v>362591.78</v>
      </c>
      <c r="L157" s="34">
        <v>0</v>
      </c>
      <c r="M157" s="34">
        <v>0</v>
      </c>
      <c r="N157" s="34">
        <v>0</v>
      </c>
      <c r="O157" s="34" t="s">
        <v>18</v>
      </c>
      <c r="P157" s="34">
        <v>0</v>
      </c>
      <c r="Q157" s="34">
        <v>0</v>
      </c>
      <c r="R157" s="34">
        <v>0</v>
      </c>
      <c r="S157" s="34">
        <v>0</v>
      </c>
      <c r="T157" s="87"/>
      <c r="U157" s="87"/>
    </row>
    <row r="158" spans="2:21" s="7" customFormat="1" ht="27" customHeight="1">
      <c r="B158" s="36" t="s">
        <v>58</v>
      </c>
      <c r="C158" s="34">
        <v>45000000</v>
      </c>
      <c r="D158" s="34">
        <v>8000000</v>
      </c>
      <c r="E158" s="34">
        <v>8000000</v>
      </c>
      <c r="F158" s="34">
        <v>45000000</v>
      </c>
      <c r="G158" s="34">
        <v>0</v>
      </c>
      <c r="H158" s="34"/>
      <c r="I158" s="34" t="s">
        <v>18</v>
      </c>
      <c r="J158" s="34">
        <v>369452.06</v>
      </c>
      <c r="K158" s="34">
        <v>369452.06</v>
      </c>
      <c r="L158" s="34">
        <v>0</v>
      </c>
      <c r="M158" s="34">
        <v>0</v>
      </c>
      <c r="N158" s="34">
        <v>0</v>
      </c>
      <c r="O158" s="34" t="s">
        <v>18</v>
      </c>
      <c r="P158" s="34">
        <v>0</v>
      </c>
      <c r="Q158" s="34">
        <v>0</v>
      </c>
      <c r="R158" s="34">
        <v>0</v>
      </c>
      <c r="S158" s="34">
        <v>0</v>
      </c>
      <c r="T158" s="87"/>
      <c r="U158" s="87"/>
    </row>
    <row r="159" spans="2:21" s="7" customFormat="1" ht="27" customHeight="1">
      <c r="B159" s="36" t="s">
        <v>63</v>
      </c>
      <c r="C159" s="34">
        <v>45000000</v>
      </c>
      <c r="D159" s="34">
        <v>18000000</v>
      </c>
      <c r="E159" s="34">
        <v>17000000</v>
      </c>
      <c r="F159" s="34">
        <v>46000000</v>
      </c>
      <c r="G159" s="34">
        <v>0</v>
      </c>
      <c r="H159" s="34"/>
      <c r="I159" s="34" t="s">
        <v>18</v>
      </c>
      <c r="J159" s="34">
        <v>457966.03</v>
      </c>
      <c r="K159" s="34">
        <v>457966.03</v>
      </c>
      <c r="L159" s="34">
        <v>0</v>
      </c>
      <c r="M159" s="34">
        <v>0</v>
      </c>
      <c r="N159" s="34">
        <v>0</v>
      </c>
      <c r="O159" s="34" t="s">
        <v>18</v>
      </c>
      <c r="P159" s="34">
        <v>0</v>
      </c>
      <c r="Q159" s="34">
        <v>0</v>
      </c>
      <c r="R159" s="34">
        <v>0</v>
      </c>
      <c r="S159" s="34">
        <v>0</v>
      </c>
      <c r="T159" s="87"/>
      <c r="U159" s="87"/>
    </row>
    <row r="160" spans="2:21" s="7" customFormat="1" ht="27" customHeight="1">
      <c r="B160" s="36" t="s">
        <v>66</v>
      </c>
      <c r="C160" s="34">
        <v>46000000</v>
      </c>
      <c r="D160" s="34">
        <v>0</v>
      </c>
      <c r="E160" s="34">
        <v>0</v>
      </c>
      <c r="F160" s="34">
        <v>46000000</v>
      </c>
      <c r="G160" s="34">
        <v>0</v>
      </c>
      <c r="H160" s="34">
        <v>0</v>
      </c>
      <c r="I160" s="34" t="s">
        <v>64</v>
      </c>
      <c r="J160" s="34">
        <v>286753.97</v>
      </c>
      <c r="K160" s="34">
        <v>286753.97</v>
      </c>
      <c r="L160" s="34"/>
      <c r="M160" s="34"/>
      <c r="N160" s="34"/>
      <c r="O160" s="34"/>
      <c r="P160" s="34"/>
      <c r="Q160" s="34"/>
      <c r="R160" s="34"/>
      <c r="S160" s="34"/>
      <c r="T160" s="87"/>
      <c r="U160" s="87"/>
    </row>
    <row r="161" spans="2:19" s="7" customFormat="1" ht="27" customHeight="1">
      <c r="B161" s="44" t="s">
        <v>21</v>
      </c>
      <c r="C161" s="32" t="s">
        <v>18</v>
      </c>
      <c r="D161" s="32">
        <f>D129</f>
        <v>56000000</v>
      </c>
      <c r="E161" s="32">
        <f>E129</f>
        <v>48000000</v>
      </c>
      <c r="F161" s="32">
        <f>F129</f>
        <v>46000000</v>
      </c>
      <c r="G161" s="32">
        <f>G151</f>
        <v>0</v>
      </c>
      <c r="H161" s="32"/>
      <c r="I161" s="32" t="str">
        <f>I151</f>
        <v>Х</v>
      </c>
      <c r="J161" s="80">
        <f>J69</f>
        <v>3019819.1799999997</v>
      </c>
      <c r="K161" s="80">
        <f>K69</f>
        <v>3019819.1799999997</v>
      </c>
      <c r="L161" s="32">
        <f aca="true" t="shared" si="12" ref="L161:S161">L151</f>
        <v>0</v>
      </c>
      <c r="M161" s="32">
        <f t="shared" si="12"/>
        <v>0</v>
      </c>
      <c r="N161" s="32">
        <f t="shared" si="12"/>
        <v>0</v>
      </c>
      <c r="O161" s="32" t="str">
        <f t="shared" si="12"/>
        <v>Х</v>
      </c>
      <c r="P161" s="32">
        <f t="shared" si="12"/>
        <v>0</v>
      </c>
      <c r="Q161" s="32">
        <f t="shared" si="12"/>
        <v>0</v>
      </c>
      <c r="R161" s="32">
        <f t="shared" si="12"/>
        <v>0</v>
      </c>
      <c r="S161" s="32">
        <f t="shared" si="12"/>
        <v>0</v>
      </c>
    </row>
    <row r="162" spans="2:19" s="10" customFormat="1" ht="30" customHeight="1">
      <c r="B162" s="53" t="s">
        <v>23</v>
      </c>
      <c r="C162" s="54" t="s">
        <v>18</v>
      </c>
      <c r="D162" s="54">
        <v>0</v>
      </c>
      <c r="E162" s="54">
        <v>0</v>
      </c>
      <c r="F162" s="54">
        <v>0</v>
      </c>
      <c r="G162" s="54">
        <v>0</v>
      </c>
      <c r="H162" s="55"/>
      <c r="I162" s="54" t="s">
        <v>18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 t="s">
        <v>18</v>
      </c>
      <c r="P162" s="54">
        <v>0</v>
      </c>
      <c r="Q162" s="54">
        <v>0</v>
      </c>
      <c r="R162" s="54">
        <v>0</v>
      </c>
      <c r="S162" s="54">
        <v>0</v>
      </c>
    </row>
    <row r="163" spans="2:19" s="10" customFormat="1" ht="23.25" customHeight="1">
      <c r="B163" s="69"/>
      <c r="C163" s="70"/>
      <c r="D163" s="70"/>
      <c r="E163" s="70"/>
      <c r="F163" s="71"/>
      <c r="G163" s="70"/>
      <c r="H163" s="70"/>
      <c r="I163" s="70"/>
      <c r="J163" s="70"/>
      <c r="K163" s="70"/>
      <c r="L163" s="70"/>
      <c r="M163" s="70"/>
      <c r="N163" s="72"/>
      <c r="O163" s="70"/>
      <c r="P163" s="70"/>
      <c r="Q163" s="70"/>
      <c r="R163" s="70"/>
      <c r="S163" s="70"/>
    </row>
    <row r="164" spans="2:19" s="9" customFormat="1" ht="13.5" customHeight="1">
      <c r="B164" s="69" t="s">
        <v>59</v>
      </c>
      <c r="C164" s="73"/>
      <c r="D164" s="101" t="s">
        <v>60</v>
      </c>
      <c r="E164" s="101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4"/>
    </row>
    <row r="165" spans="2:19" s="9" customFormat="1" ht="18" customHeight="1">
      <c r="B165" s="105"/>
      <c r="C165" s="105"/>
      <c r="D165" s="105"/>
      <c r="E165" s="105"/>
      <c r="F165" s="105"/>
      <c r="G165" s="105"/>
      <c r="H165" s="105"/>
      <c r="I165" s="105"/>
      <c r="J165" s="74"/>
      <c r="K165" s="74"/>
      <c r="L165" s="74"/>
      <c r="M165" s="74"/>
      <c r="N165" s="75"/>
      <c r="O165" s="74"/>
      <c r="P165" s="74"/>
      <c r="Q165" s="74"/>
      <c r="R165" s="74"/>
      <c r="S165" s="74"/>
    </row>
    <row r="166" spans="2:19" s="4" customFormat="1" ht="45.75" customHeight="1">
      <c r="B166" s="104" t="s">
        <v>47</v>
      </c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</row>
    <row r="167" spans="8:14" s="4" customFormat="1" ht="23.25" customHeight="1">
      <c r="H167" s="2"/>
      <c r="N167" s="1"/>
    </row>
    <row r="168" spans="8:14" s="4" customFormat="1" ht="23.25" customHeight="1">
      <c r="H168" s="2"/>
      <c r="N168" s="1"/>
    </row>
    <row r="169" spans="8:14" s="4" customFormat="1" ht="23.25" customHeight="1">
      <c r="H169" s="2"/>
      <c r="N169" s="1"/>
    </row>
    <row r="170" spans="8:14" s="4" customFormat="1" ht="23.25" customHeight="1">
      <c r="H170" s="2"/>
      <c r="N170" s="1"/>
    </row>
    <row r="171" ht="23.25" customHeight="1"/>
    <row r="172" ht="23.25" customHeight="1"/>
    <row r="173" ht="23.25" customHeight="1"/>
    <row r="174" ht="409.5" customHeight="1" hidden="1"/>
    <row r="175" ht="11.25" customHeight="1"/>
    <row r="176" ht="12.75" customHeight="1"/>
    <row r="177" spans="2:19" ht="12.75" customHeight="1">
      <c r="B177" s="11"/>
      <c r="C177" s="11"/>
      <c r="D177" s="11"/>
      <c r="E177" s="11"/>
      <c r="F177" s="11"/>
      <c r="G177" s="11"/>
      <c r="H177" s="12"/>
      <c r="I177" s="11"/>
      <c r="J177" s="11"/>
      <c r="K177" s="11"/>
      <c r="L177" s="11"/>
      <c r="M177" s="11"/>
      <c r="N177" s="13"/>
      <c r="O177" s="11"/>
      <c r="P177" s="11"/>
      <c r="Q177" s="11"/>
      <c r="R177" s="11"/>
      <c r="S177" s="11"/>
    </row>
    <row r="178" spans="2:19" ht="12.75" customHeight="1">
      <c r="B178" s="11"/>
      <c r="C178" s="12"/>
      <c r="D178" s="11"/>
      <c r="E178" s="11"/>
      <c r="F178" s="11"/>
      <c r="G178" s="11"/>
      <c r="H178" s="12"/>
      <c r="I178" s="11"/>
      <c r="J178" s="11"/>
      <c r="K178" s="11"/>
      <c r="L178" s="11"/>
      <c r="M178" s="11"/>
      <c r="N178" s="13"/>
      <c r="O178" s="11"/>
      <c r="P178" s="11"/>
      <c r="Q178" s="11"/>
      <c r="R178" s="11"/>
      <c r="S178" s="11"/>
    </row>
  </sheetData>
  <sheetProtection/>
  <mergeCells count="13">
    <mergeCell ref="C4:G4"/>
    <mergeCell ref="B4:B5"/>
    <mergeCell ref="B7:E7"/>
    <mergeCell ref="H1:M1"/>
    <mergeCell ref="H4:M4"/>
    <mergeCell ref="J3:K3"/>
    <mergeCell ref="H2:M2"/>
    <mergeCell ref="D164:E164"/>
    <mergeCell ref="B8:E8"/>
    <mergeCell ref="B166:S166"/>
    <mergeCell ref="B165:I165"/>
    <mergeCell ref="B24:E24"/>
    <mergeCell ref="B49:E49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3" r:id="rId1"/>
  <rowBreaks count="1" manualBreakCount="1"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dobrivskaya</cp:lastModifiedBy>
  <cp:lastPrinted>2013-10-28T11:26:46Z</cp:lastPrinted>
  <dcterms:created xsi:type="dcterms:W3CDTF">2010-10-04T10:20:09Z</dcterms:created>
  <dcterms:modified xsi:type="dcterms:W3CDTF">2013-10-28T11:26:52Z</dcterms:modified>
  <cp:category/>
  <cp:version/>
  <cp:contentType/>
  <cp:contentStatus/>
</cp:coreProperties>
</file>