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6200" windowHeight="11970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книга_1'!$B$1:$U$143</definedName>
  </definedNames>
  <calcPr fullCalcOnLoad="1"/>
</workbook>
</file>

<file path=xl/sharedStrings.xml><?xml version="1.0" encoding="utf-8"?>
<sst xmlns="http://schemas.openxmlformats.org/spreadsheetml/2006/main" count="182" uniqueCount="57">
  <si>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</si>
  <si>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</si>
  <si>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</si>
  <si>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</si>
  <si>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</si>
  <si>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</si>
  <si>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</si>
  <si>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</si>
  <si>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</si>
  <si>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</si>
  <si>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</si>
  <si>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</si>
  <si>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</si>
  <si>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</si>
  <si>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</si>
  <si>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</si>
  <si>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</si>
  <si>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</si>
  <si>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</si>
  <si>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</si>
  <si>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</si>
  <si>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</si>
  <si>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</si>
  <si>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</si>
  <si>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</si>
  <si>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</si>
  <si>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</si>
  <si>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</si>
  <si>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</si>
  <si>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</si>
  <si>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</si>
  <si>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</si>
  <si>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</si>
  <si>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</si>
  <si>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</si>
  <si>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</si>
  <si>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Итого</t>
  </si>
  <si>
    <t>февраль</t>
  </si>
  <si>
    <t>март</t>
  </si>
  <si>
    <t>Исполнитель</t>
  </si>
  <si>
    <t>Шумакова С.А.</t>
  </si>
  <si>
    <t>тел. (48532) 2-05-50</t>
  </si>
  <si>
    <t xml:space="preserve">Договор № 12/2014 от 05.12.2014   кредитор: ПАО "Сбербанк России" Дата погашения: 04.12.2016г.  Без обеспечения </t>
  </si>
  <si>
    <t>апрель</t>
  </si>
  <si>
    <t>май</t>
  </si>
  <si>
    <t xml:space="preserve">Договор № 06/2015 от 22.06.2015   кредитор: ПАО "Совкомбанк" Дата погашения: 19.07.2016г.  Без обеспечения </t>
  </si>
  <si>
    <t>июнь</t>
  </si>
  <si>
    <t xml:space="preserve">Договор № 0017/0/16192 от 17.06.2016   кредитор: ПАО "Сбербанк России" Дата погашения: 16.06.2017г.  Без обеспечения </t>
  </si>
  <si>
    <t xml:space="preserve">Договор № 0017/0/16223 от 15.07.2016   кредитор: ПАО "Сбербанк России" Дата погашения: 14.07.2017г.  Без обеспечения </t>
  </si>
  <si>
    <t>на начало года</t>
  </si>
  <si>
    <t>июль</t>
  </si>
  <si>
    <t>август</t>
  </si>
  <si>
    <t>сентябрь</t>
  </si>
  <si>
    <t>октябрь</t>
  </si>
  <si>
    <t>на 29.11.2016г</t>
  </si>
  <si>
    <t xml:space="preserve">Договор № 0017/0/16341 от 22.11.2016   кредитор: ПАО "Сбербанк России" Дата погашения: 21.11.2018г.  Без обеспечения </t>
  </si>
  <si>
    <t>ноябрь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</si>
</sst>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  <numFmt numFmtId="188" formatCode="mmm/yyyy"/>
    <numFmt numFmtId="189" formatCode="0.0000"/>
    <numFmt numFmtId="190" formatCode="0.000"/>
    <numFmt numFmtId="191" formatCode="0.0000%"/>
    <numFmt numFmtId="192" formatCode="0.000%"/>
    <numFmt numFmtId="193" formatCode="#,##0.00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34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90" fontId="7" fillId="0" borderId="10" xfId="0" applyNumberFormat="1" applyFont="1" applyBorder="1" applyAlignment="1">
      <alignment/>
    </xf>
    <xf numFmtId="192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2" fontId="8" fillId="0" borderId="14" xfId="0" applyNumberFormat="1" applyFont="1" applyFill="1" applyBorder="1" applyAlignment="1" applyProtection="1">
      <alignment/>
      <protection hidden="1"/>
    </xf>
    <xf numFmtId="14" fontId="7" fillId="0" borderId="14" xfId="0" applyNumberFormat="1" applyFont="1" applyFill="1" applyBorder="1" applyAlignment="1" applyProtection="1">
      <alignment horizontal="left"/>
      <protection hidden="1"/>
    </xf>
    <xf numFmtId="14" fontId="8" fillId="0" borderId="14" xfId="0" applyNumberFormat="1" applyFont="1" applyFill="1" applyBorder="1" applyAlignment="1" applyProtection="1">
      <alignment horizontal="left"/>
      <protection hidden="1"/>
    </xf>
    <xf numFmtId="4" fontId="7" fillId="0" borderId="15" xfId="0" applyNumberFormat="1" applyFont="1" applyFill="1" applyBorder="1" applyAlignment="1" applyProtection="1">
      <alignment horizontal="right" wrapText="1"/>
      <protection hidden="1"/>
    </xf>
    <xf numFmtId="4" fontId="7" fillId="0" borderId="0" xfId="0" applyNumberFormat="1" applyFont="1" applyFill="1" applyBorder="1" applyAlignment="1" applyProtection="1">
      <alignment horizontal="right" wrapText="1"/>
      <protection hidden="1"/>
    </xf>
    <xf numFmtId="191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6" xfId="0" applyNumberFormat="1" applyFont="1" applyFill="1" applyBorder="1" applyAlignment="1" applyProtection="1">
      <alignment horizontal="left"/>
      <protection hidden="1"/>
    </xf>
    <xf numFmtId="0" fontId="8" fillId="0" borderId="17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56"/>
  <sheetViews>
    <sheetView tabSelected="1" view="pageBreakPreview" zoomScaleNormal="75" zoomScaleSheetLayoutView="100" zoomScalePageLayoutView="0" workbookViewId="0" topLeftCell="A1">
      <pane xSplit="2" ySplit="7" topLeftCell="C13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74" sqref="J74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6.140625" style="0" customWidth="1"/>
    <col min="8" max="8" width="11.00390625" style="2" customWidth="1"/>
    <col min="9" max="9" width="14.7109375" style="0" customWidth="1"/>
    <col min="10" max="10" width="15.28125" style="0" customWidth="1"/>
    <col min="11" max="11" width="15.710937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1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94" t="s">
        <v>0</v>
      </c>
      <c r="I1" s="94"/>
      <c r="J1" s="94"/>
      <c r="K1" s="94"/>
      <c r="L1" s="94"/>
      <c r="M1" s="94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96" t="s">
        <v>1</v>
      </c>
      <c r="I2" s="96"/>
      <c r="J2" s="96"/>
      <c r="K2" s="96"/>
      <c r="L2" s="96"/>
      <c r="M2" s="96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94" t="s">
        <v>54</v>
      </c>
      <c r="K3" s="94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101" t="s">
        <v>2</v>
      </c>
      <c r="C4" s="100" t="s">
        <v>3</v>
      </c>
      <c r="D4" s="100"/>
      <c r="E4" s="100"/>
      <c r="F4" s="100"/>
      <c r="G4" s="100"/>
      <c r="H4" s="95" t="s">
        <v>4</v>
      </c>
      <c r="I4" s="95"/>
      <c r="J4" s="95"/>
      <c r="K4" s="95"/>
      <c r="L4" s="95"/>
      <c r="M4" s="95"/>
      <c r="N4" s="20"/>
      <c r="O4" s="21" t="s">
        <v>5</v>
      </c>
      <c r="P4" s="21"/>
      <c r="Q4" s="21"/>
      <c r="R4" s="21"/>
      <c r="S4" s="21"/>
    </row>
    <row r="5" spans="2:19" ht="45" customHeight="1">
      <c r="B5" s="101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102" t="s">
        <v>15</v>
      </c>
      <c r="C7" s="103"/>
      <c r="D7" s="103"/>
      <c r="E7" s="103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19" s="4" customFormat="1" ht="23.25" customHeight="1">
      <c r="B8" s="28" t="s">
        <v>42</v>
      </c>
      <c r="C8" s="87"/>
      <c r="D8" s="87"/>
      <c r="E8" s="87"/>
      <c r="F8" s="32"/>
      <c r="G8" s="32"/>
      <c r="H8" s="84"/>
      <c r="I8" s="32"/>
      <c r="J8" s="32"/>
      <c r="K8" s="32"/>
      <c r="L8" s="32"/>
      <c r="M8" s="32"/>
      <c r="N8" s="32"/>
      <c r="O8" s="32"/>
      <c r="P8" s="32"/>
      <c r="Q8" s="32"/>
      <c r="R8" s="78"/>
      <c r="S8" s="78"/>
    </row>
    <row r="9" spans="2:20" s="4" customFormat="1" ht="23.25" customHeight="1">
      <c r="B9" s="88" t="s">
        <v>16</v>
      </c>
      <c r="C9" s="41">
        <v>38000000</v>
      </c>
      <c r="D9" s="51">
        <v>0</v>
      </c>
      <c r="E9" s="41">
        <v>0</v>
      </c>
      <c r="F9" s="32">
        <v>0</v>
      </c>
      <c r="G9" s="32">
        <v>0</v>
      </c>
      <c r="H9" s="84">
        <v>0.137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78">
        <v>0</v>
      </c>
      <c r="S9" s="78">
        <v>0</v>
      </c>
      <c r="T9" s="4">
        <v>0</v>
      </c>
    </row>
    <row r="10" spans="2:20" s="4" customFormat="1" ht="23.25" customHeight="1">
      <c r="B10" s="89" t="s">
        <v>35</v>
      </c>
      <c r="C10" s="41">
        <v>38000000</v>
      </c>
      <c r="D10" s="51">
        <v>0</v>
      </c>
      <c r="E10" s="41">
        <v>0</v>
      </c>
      <c r="F10" s="32">
        <v>38000000</v>
      </c>
      <c r="G10" s="32">
        <v>0</v>
      </c>
      <c r="H10" s="84">
        <v>0.137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78">
        <v>0</v>
      </c>
      <c r="S10" s="78">
        <v>0</v>
      </c>
      <c r="T10" s="4">
        <v>0</v>
      </c>
    </row>
    <row r="11" spans="2:19" s="4" customFormat="1" ht="23.25" customHeight="1">
      <c r="B11" s="89">
        <v>42405</v>
      </c>
      <c r="C11" s="41">
        <v>38000000</v>
      </c>
      <c r="D11" s="51">
        <v>0</v>
      </c>
      <c r="E11" s="41">
        <v>0</v>
      </c>
      <c r="F11" s="32">
        <v>38000000</v>
      </c>
      <c r="G11" s="32">
        <v>0</v>
      </c>
      <c r="H11" s="84">
        <v>0.137</v>
      </c>
      <c r="I11" s="32">
        <v>0</v>
      </c>
      <c r="J11" s="32">
        <v>440945.36</v>
      </c>
      <c r="K11" s="32">
        <v>440945.36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78">
        <v>0</v>
      </c>
      <c r="S11" s="78">
        <v>0</v>
      </c>
    </row>
    <row r="12" spans="2:20" s="4" customFormat="1" ht="23.25" customHeight="1">
      <c r="B12" s="89">
        <v>42438</v>
      </c>
      <c r="C12" s="41">
        <v>38000000</v>
      </c>
      <c r="D12" s="51">
        <v>0</v>
      </c>
      <c r="E12" s="41">
        <v>0</v>
      </c>
      <c r="F12" s="32">
        <v>38000000</v>
      </c>
      <c r="G12" s="32">
        <v>0</v>
      </c>
      <c r="H12" s="84">
        <v>0.137</v>
      </c>
      <c r="I12" s="32">
        <v>0</v>
      </c>
      <c r="J12" s="32">
        <v>412497.26</v>
      </c>
      <c r="K12" s="32">
        <v>412497.26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78">
        <v>0</v>
      </c>
      <c r="S12" s="78">
        <v>0</v>
      </c>
      <c r="T12" s="4">
        <v>0</v>
      </c>
    </row>
    <row r="13" spans="2:19" s="4" customFormat="1" ht="23.25" customHeight="1">
      <c r="B13" s="89">
        <v>42468</v>
      </c>
      <c r="C13" s="41">
        <v>38000000</v>
      </c>
      <c r="D13" s="51">
        <v>0</v>
      </c>
      <c r="E13" s="41">
        <v>0</v>
      </c>
      <c r="F13" s="32">
        <v>38000000</v>
      </c>
      <c r="G13" s="32">
        <v>0</v>
      </c>
      <c r="H13" s="84">
        <v>0.137</v>
      </c>
      <c r="I13" s="32">
        <v>0</v>
      </c>
      <c r="J13" s="32">
        <v>440945.36</v>
      </c>
      <c r="K13" s="32">
        <v>440945.36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78">
        <v>0</v>
      </c>
      <c r="S13" s="78">
        <v>0</v>
      </c>
    </row>
    <row r="14" spans="2:19" s="4" customFormat="1" ht="23.25" customHeight="1">
      <c r="B14" s="89">
        <v>42496</v>
      </c>
      <c r="C14" s="41">
        <v>38000000</v>
      </c>
      <c r="D14" s="51">
        <v>0</v>
      </c>
      <c r="E14" s="41">
        <v>0</v>
      </c>
      <c r="F14" s="32">
        <v>38000000</v>
      </c>
      <c r="G14" s="32"/>
      <c r="H14" s="84">
        <v>0.137</v>
      </c>
      <c r="I14" s="32">
        <v>0</v>
      </c>
      <c r="J14" s="32">
        <v>426721.31</v>
      </c>
      <c r="K14" s="32">
        <v>426721.31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78">
        <v>0</v>
      </c>
      <c r="S14" s="78">
        <v>0</v>
      </c>
    </row>
    <row r="15" spans="2:20" s="4" customFormat="1" ht="23.25" customHeight="1">
      <c r="B15" s="89">
        <v>42528</v>
      </c>
      <c r="C15" s="41">
        <v>38000000</v>
      </c>
      <c r="D15" s="51">
        <v>0</v>
      </c>
      <c r="E15" s="41">
        <v>0</v>
      </c>
      <c r="F15" s="32">
        <v>38000000</v>
      </c>
      <c r="G15" s="32">
        <v>0</v>
      </c>
      <c r="H15" s="84">
        <v>0.137</v>
      </c>
      <c r="I15" s="32">
        <v>0</v>
      </c>
      <c r="J15" s="32">
        <v>440945.36</v>
      </c>
      <c r="K15" s="32">
        <v>440945.36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78">
        <v>0</v>
      </c>
      <c r="S15" s="78">
        <v>0</v>
      </c>
      <c r="T15" s="4">
        <v>0</v>
      </c>
    </row>
    <row r="16" spans="2:20" s="4" customFormat="1" ht="23.25" customHeight="1">
      <c r="B16" s="89">
        <v>42559</v>
      </c>
      <c r="C16" s="41">
        <v>38000000</v>
      </c>
      <c r="D16" s="51">
        <v>0</v>
      </c>
      <c r="E16" s="41">
        <v>0</v>
      </c>
      <c r="F16" s="32">
        <v>38000000</v>
      </c>
      <c r="G16" s="32">
        <v>0</v>
      </c>
      <c r="H16" s="84">
        <v>0.137</v>
      </c>
      <c r="I16" s="32">
        <v>0</v>
      </c>
      <c r="J16" s="32">
        <v>426721.31</v>
      </c>
      <c r="K16" s="32">
        <v>426721.31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78">
        <v>0</v>
      </c>
      <c r="S16" s="78">
        <v>0</v>
      </c>
      <c r="T16" s="4">
        <v>0</v>
      </c>
    </row>
    <row r="17" spans="2:19" s="4" customFormat="1" ht="23.25" customHeight="1">
      <c r="B17" s="89">
        <v>42579</v>
      </c>
      <c r="C17" s="41">
        <v>38000000</v>
      </c>
      <c r="D17" s="51">
        <v>0</v>
      </c>
      <c r="E17" s="41">
        <v>2000000</v>
      </c>
      <c r="F17" s="32">
        <v>36000000</v>
      </c>
      <c r="G17" s="32">
        <v>0</v>
      </c>
      <c r="H17" s="84">
        <v>0.137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78">
        <v>0</v>
      </c>
      <c r="S17" s="78">
        <v>0</v>
      </c>
    </row>
    <row r="18" spans="2:19" s="4" customFormat="1" ht="23.25" customHeight="1">
      <c r="B18" s="89">
        <v>42590</v>
      </c>
      <c r="C18" s="41">
        <v>36000000</v>
      </c>
      <c r="D18" s="51">
        <v>0</v>
      </c>
      <c r="E18" s="41">
        <v>0</v>
      </c>
      <c r="F18" s="32">
        <v>36000000</v>
      </c>
      <c r="G18" s="32">
        <v>0</v>
      </c>
      <c r="H18" s="84">
        <v>0.137</v>
      </c>
      <c r="I18" s="32">
        <v>0</v>
      </c>
      <c r="J18" s="32">
        <v>438699.45</v>
      </c>
      <c r="K18" s="32">
        <v>438699.45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78">
        <v>0</v>
      </c>
      <c r="S18" s="78">
        <v>0</v>
      </c>
    </row>
    <row r="19" spans="2:19" s="4" customFormat="1" ht="23.25" customHeight="1">
      <c r="B19" s="89">
        <v>42621</v>
      </c>
      <c r="C19" s="41">
        <v>36000000</v>
      </c>
      <c r="D19" s="51">
        <v>0</v>
      </c>
      <c r="E19" s="41">
        <v>0</v>
      </c>
      <c r="F19" s="32">
        <v>36000000</v>
      </c>
      <c r="G19" s="32">
        <v>0</v>
      </c>
      <c r="H19" s="84">
        <v>0.137</v>
      </c>
      <c r="I19" s="32">
        <v>0</v>
      </c>
      <c r="J19" s="32">
        <v>417737.7</v>
      </c>
      <c r="K19" s="32">
        <v>417737.7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78">
        <v>0</v>
      </c>
      <c r="S19" s="78">
        <v>0</v>
      </c>
    </row>
    <row r="20" spans="2:19" s="4" customFormat="1" ht="23.25" customHeight="1">
      <c r="B20" s="89">
        <v>42648</v>
      </c>
      <c r="C20" s="41">
        <v>36000000</v>
      </c>
      <c r="D20" s="51">
        <v>0</v>
      </c>
      <c r="E20" s="41">
        <v>0</v>
      </c>
      <c r="F20" s="32">
        <v>36000000</v>
      </c>
      <c r="G20" s="32">
        <v>0</v>
      </c>
      <c r="H20" s="84">
        <v>0.137</v>
      </c>
      <c r="I20" s="32"/>
      <c r="J20" s="32">
        <v>404262.3</v>
      </c>
      <c r="K20" s="32">
        <v>404262.3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78">
        <v>0</v>
      </c>
      <c r="S20" s="78">
        <v>0</v>
      </c>
    </row>
    <row r="21" spans="2:20" s="4" customFormat="1" ht="23.25" customHeight="1">
      <c r="B21" s="89">
        <v>42682</v>
      </c>
      <c r="C21" s="41">
        <v>36000000</v>
      </c>
      <c r="D21" s="51">
        <v>0</v>
      </c>
      <c r="E21" s="41">
        <v>0</v>
      </c>
      <c r="F21" s="32">
        <v>36000000</v>
      </c>
      <c r="G21" s="32">
        <v>0</v>
      </c>
      <c r="H21" s="84">
        <v>0.137</v>
      </c>
      <c r="I21" s="32">
        <v>0</v>
      </c>
      <c r="J21" s="32">
        <v>417737.71</v>
      </c>
      <c r="K21" s="32">
        <v>417737.71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78">
        <v>0</v>
      </c>
      <c r="S21" s="78">
        <v>0</v>
      </c>
      <c r="T21" s="4">
        <v>0</v>
      </c>
    </row>
    <row r="22" spans="2:20" s="4" customFormat="1" ht="23.25" customHeight="1">
      <c r="B22" s="89">
        <v>42703</v>
      </c>
      <c r="C22" s="41">
        <v>36000000</v>
      </c>
      <c r="D22" s="51">
        <v>0</v>
      </c>
      <c r="E22" s="41">
        <v>36000000</v>
      </c>
      <c r="F22" s="32">
        <v>0</v>
      </c>
      <c r="G22" s="32">
        <v>0</v>
      </c>
      <c r="H22" s="84">
        <v>0.137</v>
      </c>
      <c r="I22" s="32">
        <v>0</v>
      </c>
      <c r="J22" s="32">
        <v>390786.88</v>
      </c>
      <c r="K22" s="32">
        <v>390786.88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78">
        <v>0</v>
      </c>
      <c r="S22" s="78">
        <v>0</v>
      </c>
      <c r="T22" s="4">
        <v>0</v>
      </c>
    </row>
    <row r="23" spans="2:20" s="4" customFormat="1" ht="23.25" customHeight="1">
      <c r="B23" s="38" t="s">
        <v>36</v>
      </c>
      <c r="C23" s="41" t="s">
        <v>18</v>
      </c>
      <c r="D23" s="41">
        <f>SUM(D9:D10)</f>
        <v>0</v>
      </c>
      <c r="E23" s="41">
        <v>38000000</v>
      </c>
      <c r="F23" s="32">
        <v>0</v>
      </c>
      <c r="G23" s="32">
        <v>0</v>
      </c>
      <c r="H23" s="84">
        <v>0.137</v>
      </c>
      <c r="I23" s="32">
        <v>0</v>
      </c>
      <c r="J23" s="32">
        <f>J10+J11+J12+J13+J14+J15+J16+J17+J18+J19+J20+J21+J22</f>
        <v>4658000</v>
      </c>
      <c r="K23" s="32">
        <f>K10+K11+K12+K13+K14+K15+K16+K17+K18+K19+K20+K21+K22</f>
        <v>4658000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78">
        <v>0</v>
      </c>
      <c r="S23" s="78">
        <v>0</v>
      </c>
      <c r="T23" s="4">
        <v>0</v>
      </c>
    </row>
    <row r="24" spans="2:19" s="4" customFormat="1" ht="23.25" customHeight="1">
      <c r="B24" s="38" t="s">
        <v>15</v>
      </c>
      <c r="C24" s="41"/>
      <c r="D24" s="41"/>
      <c r="E24" s="51"/>
      <c r="F24" s="32"/>
      <c r="G24" s="32"/>
      <c r="H24" s="84"/>
      <c r="I24" s="32"/>
      <c r="J24" s="32"/>
      <c r="K24" s="32"/>
      <c r="L24" s="32"/>
      <c r="M24" s="32"/>
      <c r="N24" s="32"/>
      <c r="O24" s="32"/>
      <c r="P24" s="32"/>
      <c r="Q24" s="32"/>
      <c r="R24" s="78"/>
      <c r="S24" s="78"/>
    </row>
    <row r="25" spans="2:19" s="4" customFormat="1" ht="23.25" customHeight="1">
      <c r="B25" s="38" t="s">
        <v>45</v>
      </c>
      <c r="C25" s="41"/>
      <c r="D25" s="41"/>
      <c r="E25" s="51"/>
      <c r="F25" s="32"/>
      <c r="G25" s="32"/>
      <c r="H25" s="84"/>
      <c r="I25" s="32"/>
      <c r="J25" s="32"/>
      <c r="K25" s="32"/>
      <c r="L25" s="32"/>
      <c r="M25" s="32"/>
      <c r="N25" s="32"/>
      <c r="O25" s="32"/>
      <c r="P25" s="32"/>
      <c r="Q25" s="32"/>
      <c r="R25" s="78"/>
      <c r="S25" s="78"/>
    </row>
    <row r="26" spans="2:19" s="4" customFormat="1" ht="23.25" customHeight="1">
      <c r="B26" s="88" t="s">
        <v>16</v>
      </c>
      <c r="C26" s="41">
        <v>20000000</v>
      </c>
      <c r="D26" s="41">
        <v>0</v>
      </c>
      <c r="E26" s="41">
        <v>0</v>
      </c>
      <c r="F26" s="32">
        <v>0</v>
      </c>
      <c r="G26" s="32">
        <v>0</v>
      </c>
      <c r="H26" s="84">
        <v>0.149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78">
        <v>0</v>
      </c>
      <c r="S26" s="78">
        <v>0</v>
      </c>
    </row>
    <row r="27" spans="2:21" s="4" customFormat="1" ht="23.25" customHeight="1">
      <c r="B27" s="89" t="s">
        <v>35</v>
      </c>
      <c r="C27" s="41">
        <v>20000000</v>
      </c>
      <c r="D27" s="41">
        <v>0</v>
      </c>
      <c r="E27" s="41">
        <v>0</v>
      </c>
      <c r="F27" s="32">
        <v>20000000</v>
      </c>
      <c r="G27" s="34">
        <v>0</v>
      </c>
      <c r="H27" s="84">
        <v>0.149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5">
        <v>0</v>
      </c>
      <c r="U27" s="5"/>
    </row>
    <row r="28" spans="2:21" s="4" customFormat="1" ht="23.25" customHeight="1">
      <c r="B28" s="89">
        <v>42405</v>
      </c>
      <c r="C28" s="41">
        <v>20000000</v>
      </c>
      <c r="D28" s="41">
        <v>0</v>
      </c>
      <c r="E28" s="41">
        <v>0</v>
      </c>
      <c r="F28" s="32">
        <v>20000000</v>
      </c>
      <c r="G28" s="34">
        <v>0</v>
      </c>
      <c r="H28" s="84">
        <v>0.149</v>
      </c>
      <c r="I28" s="32">
        <v>0</v>
      </c>
      <c r="J28" s="32">
        <v>252404.37</v>
      </c>
      <c r="K28" s="32">
        <v>252404.37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5"/>
      <c r="U28" s="5"/>
    </row>
    <row r="29" spans="2:21" s="4" customFormat="1" ht="23.25" customHeight="1">
      <c r="B29" s="89">
        <v>42433</v>
      </c>
      <c r="C29" s="41">
        <v>20000000</v>
      </c>
      <c r="D29" s="41">
        <v>0</v>
      </c>
      <c r="E29" s="41">
        <v>0</v>
      </c>
      <c r="F29" s="32">
        <v>20000000</v>
      </c>
      <c r="G29" s="34">
        <v>0</v>
      </c>
      <c r="H29" s="84">
        <v>0.149</v>
      </c>
      <c r="I29" s="32">
        <v>0</v>
      </c>
      <c r="J29" s="32">
        <v>236120.22</v>
      </c>
      <c r="K29" s="32">
        <v>236120.22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5"/>
      <c r="U29" s="5"/>
    </row>
    <row r="30" spans="2:21" s="4" customFormat="1" ht="23.25" customHeight="1">
      <c r="B30" s="89">
        <v>42468</v>
      </c>
      <c r="C30" s="41">
        <v>20000000</v>
      </c>
      <c r="D30" s="41">
        <v>0</v>
      </c>
      <c r="E30" s="41">
        <v>0</v>
      </c>
      <c r="F30" s="32">
        <v>20000000</v>
      </c>
      <c r="G30" s="34">
        <v>0</v>
      </c>
      <c r="H30" s="84">
        <v>0.149</v>
      </c>
      <c r="I30" s="32">
        <v>0</v>
      </c>
      <c r="J30" s="32">
        <v>252404.37</v>
      </c>
      <c r="K30" s="32">
        <v>252404.37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5">
        <v>0</v>
      </c>
      <c r="U30" s="5"/>
    </row>
    <row r="31" spans="2:21" s="4" customFormat="1" ht="23.25" customHeight="1">
      <c r="B31" s="89">
        <v>42496</v>
      </c>
      <c r="C31" s="41">
        <v>20000000</v>
      </c>
      <c r="D31" s="41">
        <v>0</v>
      </c>
      <c r="E31" s="41">
        <v>0</v>
      </c>
      <c r="F31" s="32">
        <v>20000000</v>
      </c>
      <c r="G31" s="34">
        <v>0</v>
      </c>
      <c r="H31" s="84">
        <v>0.149</v>
      </c>
      <c r="I31" s="32">
        <v>0</v>
      </c>
      <c r="J31" s="32">
        <v>244262.3</v>
      </c>
      <c r="K31" s="32">
        <v>244262.3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5"/>
      <c r="U31" s="5"/>
    </row>
    <row r="32" spans="2:21" s="4" customFormat="1" ht="23.25" customHeight="1">
      <c r="B32" s="89">
        <v>42529</v>
      </c>
      <c r="C32" s="41">
        <v>20000000</v>
      </c>
      <c r="D32" s="41">
        <v>0</v>
      </c>
      <c r="E32" s="41">
        <v>0</v>
      </c>
      <c r="F32" s="32">
        <v>20000000</v>
      </c>
      <c r="G32" s="34">
        <v>0</v>
      </c>
      <c r="H32" s="84">
        <v>0.149</v>
      </c>
      <c r="I32" s="32">
        <v>0</v>
      </c>
      <c r="J32" s="32">
        <v>173000</v>
      </c>
      <c r="K32" s="32">
        <v>173000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5"/>
      <c r="U32" s="5"/>
    </row>
    <row r="33" spans="2:21" s="4" customFormat="1" ht="23.25" customHeight="1">
      <c r="B33" s="89">
        <v>42530</v>
      </c>
      <c r="C33" s="41">
        <v>20000000</v>
      </c>
      <c r="D33" s="41">
        <v>0</v>
      </c>
      <c r="E33" s="41">
        <v>0</v>
      </c>
      <c r="F33" s="32">
        <v>20000000</v>
      </c>
      <c r="G33" s="34">
        <v>0</v>
      </c>
      <c r="H33" s="84">
        <v>0.149</v>
      </c>
      <c r="I33" s="32">
        <v>0</v>
      </c>
      <c r="J33" s="32">
        <v>79404.37</v>
      </c>
      <c r="K33" s="32">
        <v>79404.37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5">
        <v>0</v>
      </c>
      <c r="U33" s="5"/>
    </row>
    <row r="34" spans="2:21" s="4" customFormat="1" ht="23.25" customHeight="1">
      <c r="B34" s="89">
        <v>42542</v>
      </c>
      <c r="C34" s="41">
        <v>20000000</v>
      </c>
      <c r="D34" s="41">
        <v>0</v>
      </c>
      <c r="E34" s="41">
        <v>15000000</v>
      </c>
      <c r="F34" s="32">
        <v>5000000</v>
      </c>
      <c r="G34" s="34">
        <v>0</v>
      </c>
      <c r="H34" s="84">
        <v>0.149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5"/>
      <c r="U34" s="5"/>
    </row>
    <row r="35" spans="2:21" s="4" customFormat="1" ht="23.25" customHeight="1">
      <c r="B35" s="89">
        <v>42559</v>
      </c>
      <c r="C35" s="41">
        <v>20000000</v>
      </c>
      <c r="D35" s="41">
        <v>0</v>
      </c>
      <c r="E35" s="41">
        <v>0</v>
      </c>
      <c r="F35" s="32">
        <v>5000000</v>
      </c>
      <c r="G35" s="34">
        <v>0</v>
      </c>
      <c r="H35" s="84">
        <v>0.149</v>
      </c>
      <c r="I35" s="32">
        <v>0</v>
      </c>
      <c r="J35" s="32">
        <v>189303.28</v>
      </c>
      <c r="K35" s="32">
        <v>189303.28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5">
        <v>0</v>
      </c>
      <c r="U35" s="5"/>
    </row>
    <row r="36" spans="2:21" s="4" customFormat="1" ht="23.25" customHeight="1">
      <c r="B36" s="89">
        <v>42570</v>
      </c>
      <c r="C36" s="41">
        <v>20000000</v>
      </c>
      <c r="D36" s="41">
        <v>0</v>
      </c>
      <c r="E36" s="41">
        <v>5000000</v>
      </c>
      <c r="F36" s="32">
        <v>0</v>
      </c>
      <c r="G36" s="34"/>
      <c r="H36" s="84">
        <v>0.149</v>
      </c>
      <c r="I36" s="32">
        <v>0</v>
      </c>
      <c r="J36" s="32">
        <v>38674.86</v>
      </c>
      <c r="K36" s="32">
        <v>38674.86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5"/>
      <c r="U36" s="5"/>
    </row>
    <row r="37" spans="2:20" s="4" customFormat="1" ht="23.25" customHeight="1">
      <c r="B37" s="90" t="s">
        <v>36</v>
      </c>
      <c r="C37" s="41" t="s">
        <v>18</v>
      </c>
      <c r="D37" s="41">
        <v>0</v>
      </c>
      <c r="E37" s="41">
        <v>20000000</v>
      </c>
      <c r="F37" s="32">
        <v>0</v>
      </c>
      <c r="G37" s="32">
        <v>0</v>
      </c>
      <c r="H37" s="84">
        <v>0.149</v>
      </c>
      <c r="I37" s="32">
        <v>0</v>
      </c>
      <c r="J37" s="32">
        <f>SUM(J26:J36)</f>
        <v>1465573.77</v>
      </c>
      <c r="K37" s="32">
        <f>K27+K28+K29+K30+K31+K32+K33+K34+K35+K36</f>
        <v>1465573.77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5">
        <v>0</v>
      </c>
    </row>
    <row r="38" spans="2:20" s="4" customFormat="1" ht="23.25" customHeight="1">
      <c r="B38" s="90" t="s">
        <v>15</v>
      </c>
      <c r="C38" s="41"/>
      <c r="D38" s="41"/>
      <c r="E38" s="41"/>
      <c r="F38" s="32"/>
      <c r="G38" s="32"/>
      <c r="H38" s="84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5"/>
    </row>
    <row r="39" spans="2:20" s="4" customFormat="1" ht="23.25" customHeight="1">
      <c r="B39" s="90" t="s">
        <v>47</v>
      </c>
      <c r="C39" s="41"/>
      <c r="D39" s="41"/>
      <c r="E39" s="41"/>
      <c r="F39" s="32"/>
      <c r="G39" s="32"/>
      <c r="H39" s="84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5"/>
    </row>
    <row r="40" spans="2:20" s="4" customFormat="1" ht="23.25" customHeight="1">
      <c r="B40" s="90" t="s">
        <v>16</v>
      </c>
      <c r="C40" s="41">
        <v>0</v>
      </c>
      <c r="D40" s="41">
        <v>0</v>
      </c>
      <c r="E40" s="41">
        <v>0</v>
      </c>
      <c r="F40" s="32">
        <v>0</v>
      </c>
      <c r="G40" s="32">
        <v>0</v>
      </c>
      <c r="H40" s="84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5"/>
    </row>
    <row r="41" spans="2:20" s="4" customFormat="1" ht="23.25" customHeight="1">
      <c r="B41" s="89">
        <v>42538</v>
      </c>
      <c r="C41" s="41">
        <v>0</v>
      </c>
      <c r="D41" s="41">
        <v>20000000</v>
      </c>
      <c r="E41" s="41">
        <v>0</v>
      </c>
      <c r="F41" s="32">
        <v>20000000</v>
      </c>
      <c r="G41" s="32">
        <v>0</v>
      </c>
      <c r="H41" s="93">
        <v>0.133171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5">
        <v>0</v>
      </c>
    </row>
    <row r="42" spans="2:20" s="4" customFormat="1" ht="23.25" customHeight="1">
      <c r="B42" s="89">
        <v>42559</v>
      </c>
      <c r="C42" s="41">
        <v>20000000</v>
      </c>
      <c r="D42" s="41">
        <v>0</v>
      </c>
      <c r="E42" s="41">
        <v>0</v>
      </c>
      <c r="F42" s="32">
        <v>20000000</v>
      </c>
      <c r="G42" s="32">
        <v>0</v>
      </c>
      <c r="H42" s="93">
        <v>0.133171</v>
      </c>
      <c r="I42" s="32">
        <v>0</v>
      </c>
      <c r="J42" s="32">
        <v>94602.35</v>
      </c>
      <c r="K42" s="32">
        <v>94602.35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5"/>
    </row>
    <row r="43" spans="2:20" s="4" customFormat="1" ht="23.25" customHeight="1">
      <c r="B43" s="89">
        <v>42590</v>
      </c>
      <c r="C43" s="41">
        <v>20000000</v>
      </c>
      <c r="D43" s="41">
        <v>0</v>
      </c>
      <c r="E43" s="41">
        <v>0</v>
      </c>
      <c r="F43" s="32">
        <v>20000000</v>
      </c>
      <c r="G43" s="32">
        <v>0</v>
      </c>
      <c r="H43" s="93">
        <v>0.133171</v>
      </c>
      <c r="I43" s="32">
        <v>0</v>
      </c>
      <c r="J43" s="32">
        <v>225590.22</v>
      </c>
      <c r="K43" s="32">
        <v>225590.22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5"/>
    </row>
    <row r="44" spans="2:20" s="4" customFormat="1" ht="23.25" customHeight="1">
      <c r="B44" s="89">
        <v>42621</v>
      </c>
      <c r="C44" s="41">
        <v>20000000</v>
      </c>
      <c r="D44" s="41">
        <v>0</v>
      </c>
      <c r="E44" s="41">
        <v>0</v>
      </c>
      <c r="F44" s="32">
        <v>20000000</v>
      </c>
      <c r="G44" s="32">
        <v>0</v>
      </c>
      <c r="H44" s="93">
        <v>0.133171</v>
      </c>
      <c r="I44" s="32">
        <v>0</v>
      </c>
      <c r="J44" s="32">
        <v>225590.22</v>
      </c>
      <c r="K44" s="32">
        <v>225590.22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5"/>
    </row>
    <row r="45" spans="2:20" s="4" customFormat="1" ht="23.25" customHeight="1">
      <c r="B45" s="89">
        <v>42648</v>
      </c>
      <c r="C45" s="41">
        <v>20000000</v>
      </c>
      <c r="D45" s="41">
        <v>0</v>
      </c>
      <c r="E45" s="41">
        <v>0</v>
      </c>
      <c r="F45" s="32">
        <v>20000000</v>
      </c>
      <c r="G45" s="32">
        <v>0</v>
      </c>
      <c r="H45" s="93">
        <v>0.133171</v>
      </c>
      <c r="I45" s="32">
        <v>0</v>
      </c>
      <c r="J45" s="32">
        <v>218313.11</v>
      </c>
      <c r="K45" s="32">
        <v>218313.11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5"/>
    </row>
    <row r="46" spans="2:20" s="4" customFormat="1" ht="23.25" customHeight="1">
      <c r="B46" s="89">
        <v>42682</v>
      </c>
      <c r="C46" s="41">
        <v>20000000</v>
      </c>
      <c r="D46" s="41">
        <v>0</v>
      </c>
      <c r="E46" s="41">
        <v>0</v>
      </c>
      <c r="F46" s="32">
        <v>20000000</v>
      </c>
      <c r="G46" s="32">
        <v>0</v>
      </c>
      <c r="H46" s="93">
        <v>0.133171</v>
      </c>
      <c r="I46" s="32">
        <v>0</v>
      </c>
      <c r="J46" s="32">
        <v>225590.22</v>
      </c>
      <c r="K46" s="32">
        <v>225590.22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5"/>
    </row>
    <row r="47" spans="2:20" s="4" customFormat="1" ht="23.25" customHeight="1">
      <c r="B47" s="90" t="s">
        <v>36</v>
      </c>
      <c r="C47" s="41"/>
      <c r="D47" s="41">
        <v>20000000</v>
      </c>
      <c r="E47" s="41">
        <v>0</v>
      </c>
      <c r="F47" s="32">
        <v>20000000</v>
      </c>
      <c r="G47" s="32">
        <v>0</v>
      </c>
      <c r="H47" s="93">
        <v>0.133171</v>
      </c>
      <c r="I47" s="32">
        <v>0</v>
      </c>
      <c r="J47" s="32">
        <f>J42+J43+J44+J45+J46</f>
        <v>989686.12</v>
      </c>
      <c r="K47" s="32">
        <f>SUM(K40:K46)</f>
        <v>989686.12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5">
        <v>0</v>
      </c>
    </row>
    <row r="48" spans="2:20" s="4" customFormat="1" ht="23.25" customHeight="1">
      <c r="B48" s="90" t="s">
        <v>15</v>
      </c>
      <c r="C48" s="41"/>
      <c r="D48" s="41"/>
      <c r="E48" s="41"/>
      <c r="F48" s="32"/>
      <c r="G48" s="32"/>
      <c r="H48" s="93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5"/>
    </row>
    <row r="49" spans="2:20" s="4" customFormat="1" ht="23.25" customHeight="1">
      <c r="B49" s="90" t="s">
        <v>48</v>
      </c>
      <c r="C49" s="41"/>
      <c r="D49" s="41"/>
      <c r="E49" s="41"/>
      <c r="F49" s="32"/>
      <c r="G49" s="32"/>
      <c r="H49" s="93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5"/>
    </row>
    <row r="50" spans="2:20" s="4" customFormat="1" ht="23.25" customHeight="1">
      <c r="B50" s="90" t="s">
        <v>49</v>
      </c>
      <c r="C50" s="41">
        <v>0</v>
      </c>
      <c r="D50" s="41">
        <v>0</v>
      </c>
      <c r="E50" s="41">
        <v>0</v>
      </c>
      <c r="F50" s="32">
        <v>0</v>
      </c>
      <c r="G50" s="32">
        <v>0</v>
      </c>
      <c r="H50" s="93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5">
        <v>0</v>
      </c>
    </row>
    <row r="51" spans="2:20" s="4" customFormat="1" ht="23.25" customHeight="1">
      <c r="B51" s="89">
        <v>42566</v>
      </c>
      <c r="C51" s="41">
        <v>0</v>
      </c>
      <c r="D51" s="41">
        <v>10000000</v>
      </c>
      <c r="E51" s="41">
        <v>0</v>
      </c>
      <c r="F51" s="32">
        <v>10000000</v>
      </c>
      <c r="G51" s="32">
        <v>0</v>
      </c>
      <c r="H51" s="93">
        <v>0.114525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5">
        <v>0</v>
      </c>
    </row>
    <row r="52" spans="2:20" s="4" customFormat="1" ht="23.25" customHeight="1">
      <c r="B52" s="89">
        <v>42590</v>
      </c>
      <c r="C52" s="41">
        <v>10000000</v>
      </c>
      <c r="D52" s="41">
        <v>0</v>
      </c>
      <c r="E52" s="41">
        <v>0</v>
      </c>
      <c r="F52" s="32">
        <v>10000000</v>
      </c>
      <c r="G52" s="32">
        <v>0</v>
      </c>
      <c r="H52" s="93">
        <v>0.114525</v>
      </c>
      <c r="I52" s="32">
        <v>0</v>
      </c>
      <c r="J52" s="32">
        <v>50065.57</v>
      </c>
      <c r="K52" s="32">
        <v>50065.57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5"/>
    </row>
    <row r="53" spans="2:20" s="4" customFormat="1" ht="23.25" customHeight="1">
      <c r="B53" s="89">
        <v>42621</v>
      </c>
      <c r="C53" s="41">
        <v>10000000</v>
      </c>
      <c r="D53" s="41">
        <v>0</v>
      </c>
      <c r="E53" s="41">
        <v>0</v>
      </c>
      <c r="F53" s="32">
        <v>10000000</v>
      </c>
      <c r="G53" s="32">
        <v>0</v>
      </c>
      <c r="H53" s="93">
        <v>0.114525</v>
      </c>
      <c r="I53" s="32">
        <v>0</v>
      </c>
      <c r="J53" s="32">
        <v>97002.05</v>
      </c>
      <c r="K53" s="32">
        <v>97002.05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5"/>
    </row>
    <row r="54" spans="2:20" s="4" customFormat="1" ht="23.25" customHeight="1">
      <c r="B54" s="89">
        <v>42648</v>
      </c>
      <c r="C54" s="41">
        <v>10000000</v>
      </c>
      <c r="D54" s="41">
        <v>0</v>
      </c>
      <c r="E54" s="41">
        <v>0</v>
      </c>
      <c r="F54" s="32">
        <v>10000000</v>
      </c>
      <c r="G54" s="32">
        <v>0</v>
      </c>
      <c r="H54" s="93">
        <v>0.114525</v>
      </c>
      <c r="I54" s="32">
        <v>0</v>
      </c>
      <c r="J54" s="32">
        <v>93872.95</v>
      </c>
      <c r="K54" s="32">
        <v>93872.95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5"/>
    </row>
    <row r="55" spans="2:20" s="4" customFormat="1" ht="23.25" customHeight="1">
      <c r="B55" s="89">
        <v>42682</v>
      </c>
      <c r="C55" s="41">
        <v>10000000</v>
      </c>
      <c r="D55" s="41">
        <v>0</v>
      </c>
      <c r="E55" s="41">
        <v>0</v>
      </c>
      <c r="F55" s="32">
        <v>10000000</v>
      </c>
      <c r="G55" s="32">
        <v>0</v>
      </c>
      <c r="H55" s="93">
        <v>0.114525</v>
      </c>
      <c r="I55" s="32">
        <v>0</v>
      </c>
      <c r="J55" s="32">
        <v>97002.05</v>
      </c>
      <c r="K55" s="32">
        <v>97002.05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5">
        <v>0</v>
      </c>
    </row>
    <row r="56" spans="2:20" s="4" customFormat="1" ht="23.25" customHeight="1">
      <c r="B56" s="90" t="s">
        <v>36</v>
      </c>
      <c r="C56" s="41"/>
      <c r="D56" s="41">
        <v>10000000</v>
      </c>
      <c r="E56" s="41">
        <v>0</v>
      </c>
      <c r="F56" s="32">
        <v>10000000</v>
      </c>
      <c r="G56" s="32">
        <v>0</v>
      </c>
      <c r="H56" s="93">
        <v>0.114525</v>
      </c>
      <c r="I56" s="32">
        <v>0</v>
      </c>
      <c r="J56" s="32">
        <f>J52+J53+J54+J55</f>
        <v>337942.62</v>
      </c>
      <c r="K56" s="32">
        <f>J52+J53+J54+J55</f>
        <v>337942.62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5">
        <v>0</v>
      </c>
    </row>
    <row r="57" spans="2:20" s="4" customFormat="1" ht="23.25" customHeight="1">
      <c r="B57" s="90" t="s">
        <v>15</v>
      </c>
      <c r="C57" s="41"/>
      <c r="D57" s="41"/>
      <c r="E57" s="41"/>
      <c r="F57" s="32"/>
      <c r="G57" s="32"/>
      <c r="H57" s="93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5"/>
    </row>
    <row r="58" spans="2:20" s="4" customFormat="1" ht="23.25" customHeight="1">
      <c r="B58" s="90" t="s">
        <v>55</v>
      </c>
      <c r="C58" s="41"/>
      <c r="D58" s="41"/>
      <c r="E58" s="41"/>
      <c r="F58" s="32"/>
      <c r="G58" s="32"/>
      <c r="H58" s="93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5"/>
    </row>
    <row r="59" spans="2:20" s="4" customFormat="1" ht="23.25" customHeight="1">
      <c r="B59" s="90" t="s">
        <v>16</v>
      </c>
      <c r="C59" s="41">
        <v>0</v>
      </c>
      <c r="D59" s="41">
        <v>0</v>
      </c>
      <c r="E59" s="41">
        <v>0</v>
      </c>
      <c r="F59" s="32">
        <v>0</v>
      </c>
      <c r="G59" s="32">
        <v>0</v>
      </c>
      <c r="H59" s="93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5"/>
    </row>
    <row r="60" spans="2:20" s="4" customFormat="1" ht="23.25" customHeight="1">
      <c r="B60" s="89">
        <v>42702</v>
      </c>
      <c r="C60" s="41">
        <v>0</v>
      </c>
      <c r="D60" s="41">
        <v>36000000</v>
      </c>
      <c r="E60" s="41">
        <v>0</v>
      </c>
      <c r="F60" s="32">
        <v>36000000</v>
      </c>
      <c r="G60" s="32">
        <v>0</v>
      </c>
      <c r="H60" s="93">
        <v>0.125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5"/>
    </row>
    <row r="61" spans="2:20" s="4" customFormat="1" ht="23.25" customHeight="1">
      <c r="B61" s="90" t="s">
        <v>36</v>
      </c>
      <c r="C61" s="41"/>
      <c r="D61" s="41">
        <v>36000000</v>
      </c>
      <c r="E61" s="41">
        <v>0</v>
      </c>
      <c r="F61" s="32">
        <v>36000000</v>
      </c>
      <c r="G61" s="32">
        <v>0</v>
      </c>
      <c r="H61" s="93">
        <v>0.125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5"/>
    </row>
    <row r="62" spans="2:19" ht="27.75" customHeight="1">
      <c r="B62" s="38" t="s">
        <v>20</v>
      </c>
      <c r="C62" s="39"/>
      <c r="D62" s="39"/>
      <c r="E62" s="39"/>
      <c r="F62" s="39"/>
      <c r="G62" s="39"/>
      <c r="H62" s="83"/>
      <c r="I62" s="39"/>
      <c r="J62" s="39"/>
      <c r="K62" s="39"/>
      <c r="L62" s="39"/>
      <c r="M62" s="39"/>
      <c r="N62" s="40"/>
      <c r="O62" s="39"/>
      <c r="P62" s="39"/>
      <c r="Q62" s="39"/>
      <c r="R62" s="39"/>
      <c r="S62" s="39"/>
    </row>
    <row r="63" spans="2:19" s="3" customFormat="1" ht="23.25" customHeight="1">
      <c r="B63" s="31" t="s">
        <v>16</v>
      </c>
      <c r="C63" s="41">
        <f>C9+C26</f>
        <v>58000000</v>
      </c>
      <c r="D63" s="32"/>
      <c r="E63" s="32"/>
      <c r="F63" s="32"/>
      <c r="G63" s="32">
        <v>0</v>
      </c>
      <c r="H63" s="42"/>
      <c r="I63" s="32">
        <v>0</v>
      </c>
      <c r="J63" s="32"/>
      <c r="K63" s="32"/>
      <c r="L63" s="33"/>
      <c r="M63" s="33"/>
      <c r="N63" s="43"/>
      <c r="O63" s="33">
        <v>0</v>
      </c>
      <c r="P63" s="33" t="s">
        <v>17</v>
      </c>
      <c r="Q63" s="33" t="s">
        <v>17</v>
      </c>
      <c r="R63" s="33" t="s">
        <v>17</v>
      </c>
      <c r="S63" s="33"/>
    </row>
    <row r="64" spans="2:19" s="81" customFormat="1" ht="23.25" customHeight="1">
      <c r="B64" s="36" t="s">
        <v>35</v>
      </c>
      <c r="C64" s="41">
        <f>C63</f>
        <v>58000000</v>
      </c>
      <c r="D64" s="34">
        <v>0</v>
      </c>
      <c r="E64" s="34">
        <v>0</v>
      </c>
      <c r="F64" s="32">
        <f>C64+D64-E64</f>
        <v>58000000</v>
      </c>
      <c r="G64" s="34">
        <v>0</v>
      </c>
      <c r="H64" s="77"/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</row>
    <row r="65" spans="2:19" s="81" customFormat="1" ht="23.25" customHeight="1">
      <c r="B65" s="36" t="s">
        <v>37</v>
      </c>
      <c r="C65" s="41">
        <v>58000000</v>
      </c>
      <c r="D65" s="34">
        <v>0</v>
      </c>
      <c r="E65" s="34">
        <v>0</v>
      </c>
      <c r="F65" s="32">
        <v>58000000</v>
      </c>
      <c r="G65" s="34">
        <v>0</v>
      </c>
      <c r="H65" s="77"/>
      <c r="I65" s="34">
        <v>0</v>
      </c>
      <c r="J65" s="34">
        <v>693349.73</v>
      </c>
      <c r="K65" s="34">
        <v>693349.73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</row>
    <row r="66" spans="2:20" s="81" customFormat="1" ht="23.25" customHeight="1">
      <c r="B66" s="36" t="s">
        <v>38</v>
      </c>
      <c r="C66" s="41">
        <v>58000000</v>
      </c>
      <c r="D66" s="34">
        <v>0</v>
      </c>
      <c r="E66" s="34">
        <v>0</v>
      </c>
      <c r="F66" s="32">
        <v>58000000</v>
      </c>
      <c r="G66" s="34">
        <v>0</v>
      </c>
      <c r="H66" s="77"/>
      <c r="I66" s="34">
        <v>0</v>
      </c>
      <c r="J66" s="34">
        <v>648617.48</v>
      </c>
      <c r="K66" s="34">
        <v>648617.48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81">
        <v>0</v>
      </c>
    </row>
    <row r="67" spans="2:20" s="81" customFormat="1" ht="23.25" customHeight="1">
      <c r="B67" s="36" t="s">
        <v>43</v>
      </c>
      <c r="C67" s="41">
        <v>58000000</v>
      </c>
      <c r="D67" s="34">
        <v>0</v>
      </c>
      <c r="E67" s="34">
        <v>0</v>
      </c>
      <c r="F67" s="32">
        <v>58000000</v>
      </c>
      <c r="G67" s="34">
        <v>0</v>
      </c>
      <c r="H67" s="77"/>
      <c r="I67" s="34">
        <v>0</v>
      </c>
      <c r="J67" s="34">
        <v>693349.73</v>
      </c>
      <c r="K67" s="34">
        <v>693349.73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81">
        <v>0</v>
      </c>
    </row>
    <row r="68" spans="2:19" s="81" customFormat="1" ht="23.25" customHeight="1">
      <c r="B68" s="36" t="s">
        <v>44</v>
      </c>
      <c r="C68" s="41">
        <v>58000000</v>
      </c>
      <c r="D68" s="34">
        <v>0</v>
      </c>
      <c r="E68" s="34">
        <v>0</v>
      </c>
      <c r="F68" s="32">
        <v>58000000</v>
      </c>
      <c r="G68" s="34">
        <v>0</v>
      </c>
      <c r="H68" s="77"/>
      <c r="I68" s="34">
        <v>0</v>
      </c>
      <c r="J68" s="34">
        <v>670983.61</v>
      </c>
      <c r="K68" s="34">
        <v>670983.61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0</v>
      </c>
    </row>
    <row r="69" spans="2:20" s="81" customFormat="1" ht="23.25" customHeight="1">
      <c r="B69" s="36" t="s">
        <v>46</v>
      </c>
      <c r="C69" s="41">
        <v>58000000</v>
      </c>
      <c r="D69" s="34">
        <v>20000000</v>
      </c>
      <c r="E69" s="34">
        <v>15000000</v>
      </c>
      <c r="F69" s="32">
        <v>63000000</v>
      </c>
      <c r="G69" s="34">
        <v>0</v>
      </c>
      <c r="H69" s="77"/>
      <c r="I69" s="34">
        <v>0</v>
      </c>
      <c r="J69" s="34">
        <v>693349.73</v>
      </c>
      <c r="K69" s="34">
        <v>693349.73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>
        <v>0</v>
      </c>
      <c r="T69" s="81">
        <v>0</v>
      </c>
    </row>
    <row r="70" spans="2:19" s="81" customFormat="1" ht="23.25" customHeight="1">
      <c r="B70" s="36" t="s">
        <v>50</v>
      </c>
      <c r="C70" s="41">
        <v>63000000</v>
      </c>
      <c r="D70" s="34">
        <v>10000000</v>
      </c>
      <c r="E70" s="34">
        <v>7000000</v>
      </c>
      <c r="F70" s="32">
        <v>66000000</v>
      </c>
      <c r="G70" s="34">
        <v>0</v>
      </c>
      <c r="H70" s="77"/>
      <c r="I70" s="34">
        <v>0</v>
      </c>
      <c r="J70" s="34">
        <v>749301.8</v>
      </c>
      <c r="K70" s="34">
        <v>749301.8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>
        <v>0</v>
      </c>
    </row>
    <row r="71" spans="2:19" s="81" customFormat="1" ht="23.25" customHeight="1">
      <c r="B71" s="36" t="s">
        <v>51</v>
      </c>
      <c r="C71" s="41">
        <v>66000000</v>
      </c>
      <c r="D71" s="34">
        <v>0</v>
      </c>
      <c r="E71" s="34">
        <v>0</v>
      </c>
      <c r="F71" s="32">
        <v>66000000</v>
      </c>
      <c r="G71" s="34">
        <v>0</v>
      </c>
      <c r="H71" s="77"/>
      <c r="I71" s="34">
        <v>0</v>
      </c>
      <c r="J71" s="34">
        <v>714355.24</v>
      </c>
      <c r="K71" s="34">
        <v>714355.24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</row>
    <row r="72" spans="2:19" s="81" customFormat="1" ht="23.25" customHeight="1">
      <c r="B72" s="36" t="s">
        <v>52</v>
      </c>
      <c r="C72" s="41">
        <v>66000000</v>
      </c>
      <c r="D72" s="34">
        <v>0</v>
      </c>
      <c r="E72" s="34">
        <v>0</v>
      </c>
      <c r="F72" s="32">
        <v>66000000</v>
      </c>
      <c r="G72" s="34">
        <v>0</v>
      </c>
      <c r="H72" s="77"/>
      <c r="I72" s="34">
        <v>0</v>
      </c>
      <c r="J72" s="34">
        <v>740329.97</v>
      </c>
      <c r="K72" s="34">
        <v>740329.97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4">
        <v>0</v>
      </c>
    </row>
    <row r="73" spans="2:20" s="81" customFormat="1" ht="23.25" customHeight="1">
      <c r="B73" s="36" t="s">
        <v>53</v>
      </c>
      <c r="C73" s="41">
        <v>66000000</v>
      </c>
      <c r="D73" s="34">
        <v>0</v>
      </c>
      <c r="E73" s="34">
        <v>0</v>
      </c>
      <c r="F73" s="32">
        <v>66000000</v>
      </c>
      <c r="G73" s="34">
        <v>0</v>
      </c>
      <c r="H73" s="77"/>
      <c r="I73" s="34">
        <v>0</v>
      </c>
      <c r="J73" s="34">
        <v>716448.36</v>
      </c>
      <c r="K73" s="34">
        <v>716448.36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>
        <v>0</v>
      </c>
      <c r="T73" s="81">
        <v>0</v>
      </c>
    </row>
    <row r="74" spans="2:19" s="81" customFormat="1" ht="23.25" customHeight="1">
      <c r="B74" s="36" t="s">
        <v>56</v>
      </c>
      <c r="C74" s="41">
        <v>66000000</v>
      </c>
      <c r="D74" s="34">
        <v>36000000</v>
      </c>
      <c r="E74" s="34">
        <v>36000000</v>
      </c>
      <c r="F74" s="32">
        <v>66000000</v>
      </c>
      <c r="G74" s="34">
        <v>0</v>
      </c>
      <c r="H74" s="77"/>
      <c r="I74" s="34">
        <v>0</v>
      </c>
      <c r="J74" s="34">
        <v>1131116.86</v>
      </c>
      <c r="K74" s="34">
        <v>1131116.86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34">
        <v>0</v>
      </c>
    </row>
    <row r="75" spans="2:19" s="4" customFormat="1" ht="23.25" customHeight="1">
      <c r="B75" s="44" t="s">
        <v>21</v>
      </c>
      <c r="C75" s="32" t="s">
        <v>18</v>
      </c>
      <c r="D75" s="32">
        <v>66000000</v>
      </c>
      <c r="E75" s="32">
        <v>58000000</v>
      </c>
      <c r="F75" s="32">
        <v>66000000</v>
      </c>
      <c r="G75" s="32">
        <f>G64</f>
        <v>0</v>
      </c>
      <c r="H75" s="32"/>
      <c r="I75" s="32">
        <f>I64</f>
        <v>0</v>
      </c>
      <c r="J75" s="32">
        <f>J23+J37+J47+J56</f>
        <v>7451202.51</v>
      </c>
      <c r="K75" s="32">
        <f>K23+K37+K47+K56</f>
        <v>7451202.51</v>
      </c>
      <c r="L75" s="32">
        <f aca="true" t="shared" si="0" ref="L75:R75">L64</f>
        <v>0</v>
      </c>
      <c r="M75" s="32">
        <f t="shared" si="0"/>
        <v>0</v>
      </c>
      <c r="N75" s="32">
        <f t="shared" si="0"/>
        <v>0</v>
      </c>
      <c r="O75" s="32">
        <f t="shared" si="0"/>
        <v>0</v>
      </c>
      <c r="P75" s="32">
        <f t="shared" si="0"/>
        <v>0</v>
      </c>
      <c r="Q75" s="32">
        <f t="shared" si="0"/>
        <v>0</v>
      </c>
      <c r="R75" s="32">
        <f t="shared" si="0"/>
        <v>0</v>
      </c>
      <c r="S75" s="32">
        <v>0</v>
      </c>
    </row>
    <row r="76" spans="2:19" s="4" customFormat="1" ht="36" customHeight="1">
      <c r="B76" s="45" t="s">
        <v>23</v>
      </c>
      <c r="C76" s="34" t="s">
        <v>22</v>
      </c>
      <c r="D76" s="34">
        <v>0</v>
      </c>
      <c r="E76" s="34">
        <v>0</v>
      </c>
      <c r="F76" s="34">
        <v>0</v>
      </c>
      <c r="G76" s="34">
        <v>0</v>
      </c>
      <c r="H76" s="35"/>
      <c r="I76" s="32" t="s">
        <v>22</v>
      </c>
      <c r="J76" s="34">
        <v>0</v>
      </c>
      <c r="K76" s="34">
        <f>+L643</f>
        <v>0</v>
      </c>
      <c r="L76" s="34">
        <v>0</v>
      </c>
      <c r="M76" s="34">
        <v>0</v>
      </c>
      <c r="N76" s="34">
        <v>0</v>
      </c>
      <c r="O76" s="32" t="s">
        <v>22</v>
      </c>
      <c r="P76" s="34">
        <v>0</v>
      </c>
      <c r="Q76" s="34">
        <v>0</v>
      </c>
      <c r="R76" s="34">
        <v>0</v>
      </c>
      <c r="S76" s="34">
        <v>0</v>
      </c>
    </row>
    <row r="77" spans="2:19" ht="23.25" customHeight="1">
      <c r="B77" s="28" t="s">
        <v>24</v>
      </c>
      <c r="C77" s="46"/>
      <c r="D77" s="29"/>
      <c r="E77" s="29"/>
      <c r="F77" s="29"/>
      <c r="G77" s="29"/>
      <c r="H77" s="30"/>
      <c r="I77" s="29"/>
      <c r="J77" s="29"/>
      <c r="K77" s="29"/>
      <c r="L77" s="29"/>
      <c r="M77" s="29"/>
      <c r="N77" s="30"/>
      <c r="O77" s="29"/>
      <c r="P77" s="29"/>
      <c r="Q77" s="29"/>
      <c r="R77" s="29"/>
      <c r="S77" s="29"/>
    </row>
    <row r="78" spans="2:19" ht="23.25" customHeight="1">
      <c r="B78" s="28" t="s">
        <v>25</v>
      </c>
      <c r="C78" s="29"/>
      <c r="D78" s="29"/>
      <c r="E78" s="29"/>
      <c r="F78" s="29"/>
      <c r="G78" s="29"/>
      <c r="H78" s="30"/>
      <c r="I78" s="29"/>
      <c r="J78" s="29"/>
      <c r="K78" s="29"/>
      <c r="L78" s="29"/>
      <c r="M78" s="29"/>
      <c r="N78" s="30"/>
      <c r="O78" s="29"/>
      <c r="P78" s="29"/>
      <c r="Q78" s="29"/>
      <c r="R78" s="29"/>
      <c r="S78" s="29"/>
    </row>
    <row r="79" spans="2:19" s="3" customFormat="1" ht="23.25" customHeight="1">
      <c r="B79" s="31" t="s">
        <v>16</v>
      </c>
      <c r="C79" s="47">
        <v>0</v>
      </c>
      <c r="D79" s="47" t="s">
        <v>17</v>
      </c>
      <c r="E79" s="47"/>
      <c r="F79" s="47"/>
      <c r="G79" s="47"/>
      <c r="H79" s="42"/>
      <c r="I79" s="47">
        <v>0</v>
      </c>
      <c r="J79" s="47" t="s">
        <v>17</v>
      </c>
      <c r="K79" s="47" t="s">
        <v>17</v>
      </c>
      <c r="L79" s="48"/>
      <c r="M79" s="48"/>
      <c r="N79" s="43"/>
      <c r="O79" s="48">
        <v>0</v>
      </c>
      <c r="P79" s="48" t="s">
        <v>17</v>
      </c>
      <c r="Q79" s="48" t="s">
        <v>17</v>
      </c>
      <c r="R79" s="48" t="s">
        <v>17</v>
      </c>
      <c r="S79" s="48"/>
    </row>
    <row r="80" spans="2:19" s="3" customFormat="1" ht="23.25" customHeight="1">
      <c r="B80" s="80" t="s">
        <v>35</v>
      </c>
      <c r="C80" s="32">
        <v>0</v>
      </c>
      <c r="D80" s="75">
        <v>0</v>
      </c>
      <c r="E80" s="75">
        <v>0</v>
      </c>
      <c r="F80" s="32">
        <f>C79+D80-E80</f>
        <v>0</v>
      </c>
      <c r="G80" s="75">
        <v>0</v>
      </c>
      <c r="H80" s="76"/>
      <c r="I80" s="75">
        <v>0</v>
      </c>
      <c r="J80" s="75">
        <v>0</v>
      </c>
      <c r="K80" s="75">
        <v>0</v>
      </c>
      <c r="L80" s="75">
        <v>0</v>
      </c>
      <c r="M80" s="75">
        <v>0</v>
      </c>
      <c r="N80" s="75">
        <v>0</v>
      </c>
      <c r="O80" s="75">
        <v>0</v>
      </c>
      <c r="P80" s="75">
        <v>0</v>
      </c>
      <c r="Q80" s="75">
        <v>0</v>
      </c>
      <c r="R80" s="75">
        <v>0</v>
      </c>
      <c r="S80" s="34">
        <v>0</v>
      </c>
    </row>
    <row r="81" spans="2:19" s="3" customFormat="1" ht="23.25" customHeight="1">
      <c r="B81" s="80" t="s">
        <v>37</v>
      </c>
      <c r="C81" s="32">
        <v>0</v>
      </c>
      <c r="D81" s="75">
        <v>0</v>
      </c>
      <c r="E81" s="75">
        <v>0</v>
      </c>
      <c r="F81" s="32">
        <v>0</v>
      </c>
      <c r="G81" s="75">
        <v>0</v>
      </c>
      <c r="H81" s="76"/>
      <c r="I81" s="75">
        <v>0</v>
      </c>
      <c r="J81" s="75">
        <v>0</v>
      </c>
      <c r="K81" s="75">
        <v>0</v>
      </c>
      <c r="L81" s="75">
        <v>0</v>
      </c>
      <c r="M81" s="75">
        <v>0</v>
      </c>
      <c r="N81" s="75">
        <v>0</v>
      </c>
      <c r="O81" s="75">
        <v>0</v>
      </c>
      <c r="P81" s="75">
        <v>0</v>
      </c>
      <c r="Q81" s="75">
        <v>0</v>
      </c>
      <c r="R81" s="75">
        <v>0</v>
      </c>
      <c r="S81" s="34">
        <v>0</v>
      </c>
    </row>
    <row r="82" spans="2:19" s="3" customFormat="1" ht="23.25" customHeight="1">
      <c r="B82" s="80" t="s">
        <v>38</v>
      </c>
      <c r="C82" s="32">
        <v>0</v>
      </c>
      <c r="D82" s="75">
        <v>0</v>
      </c>
      <c r="E82" s="75">
        <v>0</v>
      </c>
      <c r="F82" s="32">
        <v>0</v>
      </c>
      <c r="G82" s="75">
        <v>0</v>
      </c>
      <c r="H82" s="76"/>
      <c r="I82" s="75">
        <v>0</v>
      </c>
      <c r="J82" s="75">
        <v>0</v>
      </c>
      <c r="K82" s="75">
        <v>0</v>
      </c>
      <c r="L82" s="75">
        <v>0</v>
      </c>
      <c r="M82" s="75">
        <v>0</v>
      </c>
      <c r="N82" s="75">
        <v>0</v>
      </c>
      <c r="O82" s="75">
        <v>0</v>
      </c>
      <c r="P82" s="75">
        <v>0</v>
      </c>
      <c r="Q82" s="75">
        <v>0</v>
      </c>
      <c r="R82" s="75">
        <v>0</v>
      </c>
      <c r="S82" s="34">
        <v>0</v>
      </c>
    </row>
    <row r="83" spans="2:19" s="5" customFormat="1" ht="23.25" customHeight="1">
      <c r="B83" s="45" t="s">
        <v>19</v>
      </c>
      <c r="C83" s="47" t="s">
        <v>18</v>
      </c>
      <c r="D83" s="47">
        <v>0</v>
      </c>
      <c r="E83" s="47">
        <v>0</v>
      </c>
      <c r="F83" s="47">
        <v>0</v>
      </c>
      <c r="G83" s="47">
        <v>0</v>
      </c>
      <c r="H83" s="37"/>
      <c r="I83" s="47" t="s">
        <v>18</v>
      </c>
      <c r="J83" s="47">
        <v>0</v>
      </c>
      <c r="K83" s="47">
        <v>0</v>
      </c>
      <c r="L83" s="47">
        <v>0</v>
      </c>
      <c r="M83" s="47">
        <v>0</v>
      </c>
      <c r="N83" s="43">
        <v>0</v>
      </c>
      <c r="O83" s="47" t="s">
        <v>18</v>
      </c>
      <c r="P83" s="47">
        <v>0</v>
      </c>
      <c r="Q83" s="47">
        <v>0</v>
      </c>
      <c r="R83" s="47">
        <v>0</v>
      </c>
      <c r="S83" s="47">
        <v>0</v>
      </c>
    </row>
    <row r="84" spans="2:19" ht="23.25" customHeight="1" thickBot="1">
      <c r="B84" s="28" t="s">
        <v>26</v>
      </c>
      <c r="C84" s="29"/>
      <c r="D84" s="29"/>
      <c r="E84" s="29"/>
      <c r="F84" s="29"/>
      <c r="G84" s="29"/>
      <c r="H84" s="30"/>
      <c r="I84" s="29"/>
      <c r="J84" s="29"/>
      <c r="K84" s="29"/>
      <c r="L84" s="29"/>
      <c r="M84" s="29"/>
      <c r="N84" s="30"/>
      <c r="O84" s="29"/>
      <c r="P84" s="29"/>
      <c r="Q84" s="29"/>
      <c r="R84" s="29"/>
      <c r="S84" s="29"/>
    </row>
    <row r="85" spans="2:19" s="3" customFormat="1" ht="23.25" customHeight="1" thickBot="1">
      <c r="B85" s="31" t="s">
        <v>16</v>
      </c>
      <c r="C85" s="41">
        <v>0</v>
      </c>
      <c r="D85" s="32">
        <v>0</v>
      </c>
      <c r="E85" s="32">
        <v>0</v>
      </c>
      <c r="F85" s="32">
        <v>0</v>
      </c>
      <c r="G85" s="32">
        <v>0</v>
      </c>
      <c r="H85" s="42"/>
      <c r="I85" s="32">
        <v>0</v>
      </c>
      <c r="J85" s="32">
        <v>0</v>
      </c>
      <c r="K85" s="32">
        <v>0</v>
      </c>
      <c r="L85" s="33">
        <v>0</v>
      </c>
      <c r="M85" s="33">
        <v>0</v>
      </c>
      <c r="N85" s="43"/>
      <c r="O85" s="33">
        <v>0</v>
      </c>
      <c r="P85" s="33">
        <v>0</v>
      </c>
      <c r="Q85" s="33">
        <v>0</v>
      </c>
      <c r="R85" s="33">
        <v>0</v>
      </c>
      <c r="S85" s="49">
        <v>0</v>
      </c>
    </row>
    <row r="86" spans="2:19" s="4" customFormat="1" ht="22.5" customHeight="1">
      <c r="B86" s="44" t="s">
        <v>21</v>
      </c>
      <c r="C86" s="32" t="s">
        <v>18</v>
      </c>
      <c r="D86" s="32">
        <v>0</v>
      </c>
      <c r="E86" s="32">
        <v>0</v>
      </c>
      <c r="F86" s="32">
        <v>0</v>
      </c>
      <c r="G86" s="32">
        <v>0</v>
      </c>
      <c r="H86" s="37"/>
      <c r="I86" s="32" t="s">
        <v>18</v>
      </c>
      <c r="J86" s="32">
        <v>0</v>
      </c>
      <c r="K86" s="32">
        <v>0</v>
      </c>
      <c r="L86" s="32">
        <v>0</v>
      </c>
      <c r="M86" s="33">
        <v>0</v>
      </c>
      <c r="N86" s="43"/>
      <c r="O86" s="32" t="s">
        <v>18</v>
      </c>
      <c r="P86" s="33">
        <v>0</v>
      </c>
      <c r="Q86" s="33">
        <v>0</v>
      </c>
      <c r="R86" s="33">
        <v>0</v>
      </c>
      <c r="S86" s="49">
        <v>0</v>
      </c>
    </row>
    <row r="87" spans="2:19" s="4" customFormat="1" ht="35.25" customHeight="1">
      <c r="B87" s="45" t="s">
        <v>23</v>
      </c>
      <c r="C87" s="34" t="s">
        <v>18</v>
      </c>
      <c r="D87" s="34">
        <v>0</v>
      </c>
      <c r="E87" s="34">
        <v>0</v>
      </c>
      <c r="F87" s="34">
        <v>0</v>
      </c>
      <c r="G87" s="34">
        <v>0</v>
      </c>
      <c r="H87" s="35"/>
      <c r="I87" s="34" t="s">
        <v>18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 t="s">
        <v>18</v>
      </c>
      <c r="P87" s="34">
        <v>0</v>
      </c>
      <c r="Q87" s="34">
        <v>0</v>
      </c>
      <c r="R87" s="34">
        <v>0</v>
      </c>
      <c r="S87" s="50">
        <v>0</v>
      </c>
    </row>
    <row r="88" spans="2:19" ht="20.25" customHeight="1">
      <c r="B88" s="28" t="s">
        <v>27</v>
      </c>
      <c r="C88" s="46"/>
      <c r="D88" s="29"/>
      <c r="E88" s="29"/>
      <c r="F88" s="29"/>
      <c r="G88" s="29"/>
      <c r="H88" s="30"/>
      <c r="I88" s="29"/>
      <c r="J88" s="29"/>
      <c r="K88" s="29"/>
      <c r="L88" s="29"/>
      <c r="M88" s="29"/>
      <c r="N88" s="30"/>
      <c r="O88" s="29"/>
      <c r="P88" s="29"/>
      <c r="Q88" s="29"/>
      <c r="R88" s="29"/>
      <c r="S88" s="29"/>
    </row>
    <row r="89" spans="2:19" ht="20.25" customHeight="1">
      <c r="B89" s="28" t="s">
        <v>28</v>
      </c>
      <c r="C89" s="46"/>
      <c r="D89" s="29"/>
      <c r="E89" s="29"/>
      <c r="F89" s="29"/>
      <c r="G89" s="29"/>
      <c r="H89" s="30"/>
      <c r="I89" s="29"/>
      <c r="J89" s="29"/>
      <c r="K89" s="29"/>
      <c r="L89" s="29"/>
      <c r="M89" s="29"/>
      <c r="N89" s="30"/>
      <c r="O89" s="29"/>
      <c r="P89" s="29"/>
      <c r="Q89" s="29"/>
      <c r="R89" s="29"/>
      <c r="S89" s="29"/>
    </row>
    <row r="90" spans="2:19" ht="20.25" customHeight="1">
      <c r="B90" s="31" t="s">
        <v>16</v>
      </c>
      <c r="C90" s="47">
        <v>0</v>
      </c>
      <c r="D90" s="47" t="s">
        <v>17</v>
      </c>
      <c r="E90" s="47"/>
      <c r="F90" s="47"/>
      <c r="G90" s="47"/>
      <c r="H90" s="42"/>
      <c r="I90" s="47">
        <v>0</v>
      </c>
      <c r="J90" s="47">
        <v>0</v>
      </c>
      <c r="K90" s="47">
        <v>0</v>
      </c>
      <c r="L90" s="48">
        <v>0</v>
      </c>
      <c r="M90" s="48">
        <v>0</v>
      </c>
      <c r="N90" s="43">
        <v>0</v>
      </c>
      <c r="O90" s="48">
        <v>0</v>
      </c>
      <c r="P90" s="48">
        <v>0</v>
      </c>
      <c r="Q90" s="48">
        <v>0</v>
      </c>
      <c r="R90" s="48">
        <v>0</v>
      </c>
      <c r="S90" s="48">
        <v>0</v>
      </c>
    </row>
    <row r="91" spans="2:19" ht="20.25" customHeight="1">
      <c r="B91" s="80" t="s">
        <v>35</v>
      </c>
      <c r="C91" s="32">
        <v>0</v>
      </c>
      <c r="D91" s="34">
        <v>0</v>
      </c>
      <c r="E91" s="34">
        <v>0</v>
      </c>
      <c r="F91" s="32">
        <f>C90+D91-E91</f>
        <v>0</v>
      </c>
      <c r="G91" s="75">
        <v>0</v>
      </c>
      <c r="H91" s="76"/>
      <c r="I91" s="75">
        <v>0</v>
      </c>
      <c r="J91" s="75">
        <v>0</v>
      </c>
      <c r="K91" s="75">
        <v>0</v>
      </c>
      <c r="L91" s="75">
        <v>0</v>
      </c>
      <c r="M91" s="75">
        <v>0</v>
      </c>
      <c r="N91" s="75">
        <v>0</v>
      </c>
      <c r="O91" s="75">
        <v>0</v>
      </c>
      <c r="P91" s="75">
        <v>0</v>
      </c>
      <c r="Q91" s="75">
        <v>0</v>
      </c>
      <c r="R91" s="75">
        <v>0</v>
      </c>
      <c r="S91" s="34">
        <v>0</v>
      </c>
    </row>
    <row r="92" spans="2:19" ht="20.25" customHeight="1">
      <c r="B92" s="80" t="s">
        <v>37</v>
      </c>
      <c r="C92" s="32">
        <v>0</v>
      </c>
      <c r="D92" s="34">
        <v>0</v>
      </c>
      <c r="E92" s="34">
        <v>0</v>
      </c>
      <c r="F92" s="32">
        <v>0</v>
      </c>
      <c r="G92" s="75">
        <v>0</v>
      </c>
      <c r="H92" s="76"/>
      <c r="I92" s="75">
        <v>0</v>
      </c>
      <c r="J92" s="75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  <c r="P92" s="75">
        <v>0</v>
      </c>
      <c r="Q92" s="75">
        <v>0</v>
      </c>
      <c r="R92" s="75">
        <v>0</v>
      </c>
      <c r="S92" s="34">
        <v>0</v>
      </c>
    </row>
    <row r="93" spans="2:19" ht="20.25" customHeight="1">
      <c r="B93" s="45" t="s">
        <v>19</v>
      </c>
      <c r="C93" s="47">
        <v>0</v>
      </c>
      <c r="D93" s="47">
        <v>0</v>
      </c>
      <c r="E93" s="47">
        <v>0</v>
      </c>
      <c r="F93" s="47">
        <v>0</v>
      </c>
      <c r="G93" s="47">
        <v>0</v>
      </c>
      <c r="H93" s="37"/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3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</row>
    <row r="94" spans="2:19" ht="23.25" customHeight="1">
      <c r="B94" s="28" t="s">
        <v>29</v>
      </c>
      <c r="C94" s="29"/>
      <c r="D94" s="29"/>
      <c r="E94" s="29"/>
      <c r="F94" s="29"/>
      <c r="G94" s="29"/>
      <c r="H94" s="30"/>
      <c r="I94" s="29"/>
      <c r="J94" s="29"/>
      <c r="K94" s="29"/>
      <c r="L94" s="29"/>
      <c r="M94" s="29"/>
      <c r="N94" s="30"/>
      <c r="O94" s="29"/>
      <c r="P94" s="29"/>
      <c r="Q94" s="29"/>
      <c r="R94" s="29"/>
      <c r="S94" s="29"/>
    </row>
    <row r="95" spans="2:19" s="3" customFormat="1" ht="23.25" customHeight="1">
      <c r="B95" s="31" t="s">
        <v>16</v>
      </c>
      <c r="C95" s="41">
        <v>0</v>
      </c>
      <c r="D95" s="32"/>
      <c r="E95" s="32"/>
      <c r="F95" s="32"/>
      <c r="G95" s="32"/>
      <c r="H95" s="42"/>
      <c r="I95" s="32">
        <v>0</v>
      </c>
      <c r="J95" s="32">
        <v>0</v>
      </c>
      <c r="K95" s="32">
        <v>0</v>
      </c>
      <c r="L95" s="33">
        <v>0</v>
      </c>
      <c r="M95" s="33">
        <v>0</v>
      </c>
      <c r="N95" s="4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</row>
    <row r="96" spans="2:19" s="3" customFormat="1" ht="23.25" customHeight="1">
      <c r="B96" s="80" t="s">
        <v>35</v>
      </c>
      <c r="C96" s="32">
        <v>0</v>
      </c>
      <c r="D96" s="75">
        <v>0</v>
      </c>
      <c r="E96" s="75">
        <v>0</v>
      </c>
      <c r="F96" s="32">
        <f>C95+D96-E96</f>
        <v>0</v>
      </c>
      <c r="G96" s="75">
        <v>0</v>
      </c>
      <c r="H96" s="76"/>
      <c r="I96" s="75">
        <v>0</v>
      </c>
      <c r="J96" s="75">
        <v>0</v>
      </c>
      <c r="K96" s="75">
        <v>0</v>
      </c>
      <c r="L96" s="75">
        <v>0</v>
      </c>
      <c r="M96" s="75">
        <v>0</v>
      </c>
      <c r="N96" s="75">
        <v>0</v>
      </c>
      <c r="O96" s="75">
        <v>0</v>
      </c>
      <c r="P96" s="75">
        <v>0</v>
      </c>
      <c r="Q96" s="75">
        <v>0</v>
      </c>
      <c r="R96" s="75">
        <v>0</v>
      </c>
      <c r="S96" s="34">
        <v>0</v>
      </c>
    </row>
    <row r="97" spans="2:19" s="3" customFormat="1" ht="23.25" customHeight="1">
      <c r="B97" s="80" t="s">
        <v>37</v>
      </c>
      <c r="C97" s="32">
        <v>0</v>
      </c>
      <c r="D97" s="75">
        <v>0</v>
      </c>
      <c r="E97" s="75">
        <v>0</v>
      </c>
      <c r="F97" s="32">
        <v>0</v>
      </c>
      <c r="G97" s="75">
        <v>0</v>
      </c>
      <c r="H97" s="76"/>
      <c r="I97" s="75">
        <v>0</v>
      </c>
      <c r="J97" s="75">
        <v>0</v>
      </c>
      <c r="K97" s="75">
        <v>0</v>
      </c>
      <c r="L97" s="75">
        <v>0</v>
      </c>
      <c r="M97" s="75">
        <v>0</v>
      </c>
      <c r="N97" s="75">
        <v>0</v>
      </c>
      <c r="O97" s="75">
        <v>0</v>
      </c>
      <c r="P97" s="75">
        <v>0</v>
      </c>
      <c r="Q97" s="75">
        <v>0</v>
      </c>
      <c r="R97" s="75">
        <v>0</v>
      </c>
      <c r="S97" s="34">
        <v>0</v>
      </c>
    </row>
    <row r="98" spans="2:19" s="4" customFormat="1" ht="23.25" customHeight="1">
      <c r="B98" s="44" t="s">
        <v>21</v>
      </c>
      <c r="C98" s="32" t="s">
        <v>22</v>
      </c>
      <c r="D98" s="32">
        <v>0</v>
      </c>
      <c r="E98" s="32">
        <v>0</v>
      </c>
      <c r="F98" s="32">
        <v>0</v>
      </c>
      <c r="G98" s="32">
        <v>0</v>
      </c>
      <c r="H98" s="32"/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</row>
    <row r="99" spans="2:19" s="4" customFormat="1" ht="32.25" customHeight="1">
      <c r="B99" s="45" t="s">
        <v>23</v>
      </c>
      <c r="C99" s="34" t="s">
        <v>18</v>
      </c>
      <c r="D99" s="34">
        <v>0</v>
      </c>
      <c r="E99" s="34">
        <v>0</v>
      </c>
      <c r="F99" s="34">
        <v>0</v>
      </c>
      <c r="G99" s="34">
        <v>0</v>
      </c>
      <c r="H99" s="35"/>
      <c r="I99" s="34" t="s">
        <v>18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 t="s">
        <v>18</v>
      </c>
      <c r="P99" s="34">
        <v>0</v>
      </c>
      <c r="Q99" s="34">
        <v>0</v>
      </c>
      <c r="R99" s="34">
        <v>0</v>
      </c>
      <c r="S99" s="34">
        <v>0</v>
      </c>
    </row>
    <row r="100" spans="2:19" ht="23.25" customHeight="1">
      <c r="B100" s="28" t="s">
        <v>30</v>
      </c>
      <c r="C100" s="29"/>
      <c r="D100" s="29"/>
      <c r="E100" s="29"/>
      <c r="F100" s="29"/>
      <c r="G100" s="29"/>
      <c r="H100" s="30"/>
      <c r="I100" s="29"/>
      <c r="J100" s="29"/>
      <c r="K100" s="29"/>
      <c r="L100" s="29"/>
      <c r="M100" s="29"/>
      <c r="N100" s="30"/>
      <c r="O100" s="29"/>
      <c r="P100" s="29"/>
      <c r="Q100" s="29"/>
      <c r="R100" s="29"/>
      <c r="S100" s="29"/>
    </row>
    <row r="101" spans="2:19" s="7" customFormat="1" ht="23.25" customHeight="1">
      <c r="B101" s="31" t="s">
        <v>16</v>
      </c>
      <c r="C101" s="82">
        <f>C9+C26</f>
        <v>58000000</v>
      </c>
      <c r="D101" s="51"/>
      <c r="E101" s="51"/>
      <c r="F101" s="41"/>
      <c r="G101" s="41"/>
      <c r="H101" s="52"/>
      <c r="I101" s="79">
        <v>0</v>
      </c>
      <c r="J101" s="41">
        <v>0</v>
      </c>
      <c r="K101" s="41">
        <v>0</v>
      </c>
      <c r="L101" s="41">
        <v>0</v>
      </c>
      <c r="M101" s="41">
        <v>0</v>
      </c>
      <c r="N101" s="52">
        <v>0</v>
      </c>
      <c r="O101" s="79">
        <v>0</v>
      </c>
      <c r="P101" s="41">
        <v>0</v>
      </c>
      <c r="Q101" s="41">
        <v>0</v>
      </c>
      <c r="R101" s="41">
        <v>0</v>
      </c>
      <c r="S101" s="41">
        <v>0</v>
      </c>
    </row>
    <row r="102" spans="2:19" s="4" customFormat="1" ht="23.25" customHeight="1">
      <c r="B102" s="36" t="s">
        <v>35</v>
      </c>
      <c r="C102" s="82">
        <f>C101</f>
        <v>58000000</v>
      </c>
      <c r="D102" s="34">
        <v>0</v>
      </c>
      <c r="E102" s="34">
        <f>E64</f>
        <v>0</v>
      </c>
      <c r="F102" s="32">
        <f>C102+D102-E102</f>
        <v>58000000</v>
      </c>
      <c r="G102" s="34">
        <f aca="true" t="shared" si="1" ref="G102:S102">G98</f>
        <v>0</v>
      </c>
      <c r="H102" s="77"/>
      <c r="I102" s="34">
        <f t="shared" si="1"/>
        <v>0</v>
      </c>
      <c r="J102" s="34">
        <f>J64</f>
        <v>0</v>
      </c>
      <c r="K102" s="34">
        <f>K64</f>
        <v>0</v>
      </c>
      <c r="L102" s="34">
        <f t="shared" si="1"/>
        <v>0</v>
      </c>
      <c r="M102" s="34">
        <f t="shared" si="1"/>
        <v>0</v>
      </c>
      <c r="N102" s="34">
        <f t="shared" si="1"/>
        <v>0</v>
      </c>
      <c r="O102" s="34">
        <f t="shared" si="1"/>
        <v>0</v>
      </c>
      <c r="P102" s="34">
        <f t="shared" si="1"/>
        <v>0</v>
      </c>
      <c r="Q102" s="34">
        <f t="shared" si="1"/>
        <v>0</v>
      </c>
      <c r="R102" s="34">
        <f t="shared" si="1"/>
        <v>0</v>
      </c>
      <c r="S102" s="34">
        <f t="shared" si="1"/>
        <v>0</v>
      </c>
    </row>
    <row r="103" spans="2:20" s="4" customFormat="1" ht="23.25" customHeight="1">
      <c r="B103" s="36" t="s">
        <v>37</v>
      </c>
      <c r="C103" s="82">
        <v>58000000</v>
      </c>
      <c r="D103" s="34">
        <v>0</v>
      </c>
      <c r="E103" s="34">
        <v>0</v>
      </c>
      <c r="F103" s="32">
        <v>58000000</v>
      </c>
      <c r="G103" s="34">
        <v>0</v>
      </c>
      <c r="H103" s="77"/>
      <c r="I103" s="34">
        <v>0</v>
      </c>
      <c r="J103" s="34">
        <v>693349.73</v>
      </c>
      <c r="K103" s="34">
        <v>693349.73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4">
        <v>0</v>
      </c>
      <c r="T103" s="4">
        <v>0</v>
      </c>
    </row>
    <row r="104" spans="2:19" s="4" customFormat="1" ht="23.25" customHeight="1">
      <c r="B104" s="36" t="s">
        <v>38</v>
      </c>
      <c r="C104" s="82">
        <v>58000000</v>
      </c>
      <c r="D104" s="34">
        <v>0</v>
      </c>
      <c r="E104" s="34">
        <v>0</v>
      </c>
      <c r="F104" s="32">
        <v>58000000</v>
      </c>
      <c r="G104" s="34">
        <v>0</v>
      </c>
      <c r="H104" s="77"/>
      <c r="I104" s="34">
        <v>0</v>
      </c>
      <c r="J104" s="34">
        <v>648617.48</v>
      </c>
      <c r="K104" s="34">
        <v>648617.48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0</v>
      </c>
      <c r="S104" s="34">
        <v>0</v>
      </c>
    </row>
    <row r="105" spans="2:20" s="4" customFormat="1" ht="23.25" customHeight="1">
      <c r="B105" s="36" t="s">
        <v>43</v>
      </c>
      <c r="C105" s="82">
        <v>58000000</v>
      </c>
      <c r="D105" s="34">
        <v>0</v>
      </c>
      <c r="E105" s="34">
        <v>0</v>
      </c>
      <c r="F105" s="32">
        <v>58000000</v>
      </c>
      <c r="G105" s="34">
        <v>0</v>
      </c>
      <c r="H105" s="77"/>
      <c r="I105" s="34">
        <v>0</v>
      </c>
      <c r="J105" s="34">
        <v>693349.73</v>
      </c>
      <c r="K105" s="34">
        <v>693349.73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34">
        <v>0</v>
      </c>
      <c r="T105" s="4">
        <v>0</v>
      </c>
    </row>
    <row r="106" spans="2:19" s="4" customFormat="1" ht="23.25" customHeight="1">
      <c r="B106" s="36" t="s">
        <v>44</v>
      </c>
      <c r="C106" s="82">
        <v>58000000</v>
      </c>
      <c r="D106" s="34">
        <v>0</v>
      </c>
      <c r="E106" s="34">
        <v>0</v>
      </c>
      <c r="F106" s="32">
        <v>58000000</v>
      </c>
      <c r="G106" s="34">
        <v>0</v>
      </c>
      <c r="H106" s="77"/>
      <c r="I106" s="34">
        <v>0</v>
      </c>
      <c r="J106" s="34">
        <v>670983.61</v>
      </c>
      <c r="K106" s="34">
        <v>670983.61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4">
        <v>0</v>
      </c>
    </row>
    <row r="107" spans="2:20" s="4" customFormat="1" ht="23.25" customHeight="1">
      <c r="B107" s="36" t="s">
        <v>46</v>
      </c>
      <c r="C107" s="82">
        <v>58000000</v>
      </c>
      <c r="D107" s="34">
        <v>20000000</v>
      </c>
      <c r="E107" s="34">
        <v>15000000</v>
      </c>
      <c r="F107" s="32">
        <v>63000000</v>
      </c>
      <c r="G107" s="34">
        <v>0</v>
      </c>
      <c r="H107" s="77"/>
      <c r="I107" s="34">
        <v>0</v>
      </c>
      <c r="J107" s="34">
        <v>693349.73</v>
      </c>
      <c r="K107" s="34">
        <v>693349.73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34">
        <v>0</v>
      </c>
      <c r="T107" s="4">
        <v>0</v>
      </c>
    </row>
    <row r="108" spans="2:20" s="4" customFormat="1" ht="23.25" customHeight="1">
      <c r="B108" s="36" t="s">
        <v>50</v>
      </c>
      <c r="C108" s="82">
        <v>63000000</v>
      </c>
      <c r="D108" s="34">
        <v>10000000</v>
      </c>
      <c r="E108" s="34">
        <v>7000000</v>
      </c>
      <c r="F108" s="32">
        <v>66000000</v>
      </c>
      <c r="G108" s="34">
        <v>0</v>
      </c>
      <c r="H108" s="77"/>
      <c r="I108" s="34">
        <v>0</v>
      </c>
      <c r="J108" s="34">
        <v>749301.8</v>
      </c>
      <c r="K108" s="34">
        <v>749301.8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0</v>
      </c>
      <c r="S108" s="34">
        <v>0</v>
      </c>
      <c r="T108" s="4">
        <v>0</v>
      </c>
    </row>
    <row r="109" spans="2:19" s="4" customFormat="1" ht="23.25" customHeight="1">
      <c r="B109" s="36" t="s">
        <v>51</v>
      </c>
      <c r="C109" s="82">
        <v>66000000</v>
      </c>
      <c r="D109" s="34">
        <v>0</v>
      </c>
      <c r="E109" s="34">
        <v>0</v>
      </c>
      <c r="F109" s="32">
        <v>66000000</v>
      </c>
      <c r="G109" s="34">
        <v>0</v>
      </c>
      <c r="H109" s="77"/>
      <c r="I109" s="34"/>
      <c r="J109" s="34">
        <v>714355.24</v>
      </c>
      <c r="K109" s="34">
        <v>714355.24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0</v>
      </c>
      <c r="S109" s="34">
        <v>0</v>
      </c>
    </row>
    <row r="110" spans="2:19" s="4" customFormat="1" ht="23.25" customHeight="1">
      <c r="B110" s="36" t="s">
        <v>52</v>
      </c>
      <c r="C110" s="82">
        <v>66000000</v>
      </c>
      <c r="D110" s="34">
        <v>0</v>
      </c>
      <c r="E110" s="34">
        <v>0</v>
      </c>
      <c r="F110" s="32">
        <v>66000000</v>
      </c>
      <c r="G110" s="34">
        <v>0</v>
      </c>
      <c r="H110" s="77"/>
      <c r="I110" s="34">
        <v>0</v>
      </c>
      <c r="J110" s="34">
        <v>740329.97</v>
      </c>
      <c r="K110" s="34">
        <v>740329.97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  <c r="S110" s="34">
        <v>0</v>
      </c>
    </row>
    <row r="111" spans="2:19" s="4" customFormat="1" ht="23.25" customHeight="1">
      <c r="B111" s="36" t="s">
        <v>53</v>
      </c>
      <c r="C111" s="82">
        <v>66000000</v>
      </c>
      <c r="D111" s="34">
        <v>0</v>
      </c>
      <c r="E111" s="34">
        <v>0</v>
      </c>
      <c r="F111" s="32">
        <v>66000000</v>
      </c>
      <c r="G111" s="34">
        <v>0</v>
      </c>
      <c r="H111" s="77"/>
      <c r="I111" s="34">
        <v>0</v>
      </c>
      <c r="J111" s="34">
        <v>716448.36</v>
      </c>
      <c r="K111" s="34">
        <v>716448.36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0</v>
      </c>
      <c r="S111" s="34">
        <v>0</v>
      </c>
    </row>
    <row r="112" spans="2:20" s="4" customFormat="1" ht="23.25" customHeight="1">
      <c r="B112" s="36" t="s">
        <v>56</v>
      </c>
      <c r="C112" s="82">
        <v>66000000</v>
      </c>
      <c r="D112" s="34">
        <v>36000000</v>
      </c>
      <c r="E112" s="34">
        <v>36000000</v>
      </c>
      <c r="F112" s="32">
        <v>66000000</v>
      </c>
      <c r="G112" s="34">
        <v>0</v>
      </c>
      <c r="H112" s="77"/>
      <c r="I112" s="34">
        <v>0</v>
      </c>
      <c r="J112" s="34">
        <v>1131116.86</v>
      </c>
      <c r="K112" s="34">
        <v>1131116.86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>
        <v>0</v>
      </c>
      <c r="T112" s="4">
        <v>0</v>
      </c>
    </row>
    <row r="113" spans="2:19" s="4" customFormat="1" ht="23.25" customHeight="1">
      <c r="B113" s="44" t="s">
        <v>21</v>
      </c>
      <c r="C113" s="75" t="s">
        <v>18</v>
      </c>
      <c r="D113" s="78">
        <f>D75</f>
        <v>66000000</v>
      </c>
      <c r="E113" s="78">
        <f>E75</f>
        <v>58000000</v>
      </c>
      <c r="F113" s="78">
        <f>C101+D113-E113</f>
        <v>66000000</v>
      </c>
      <c r="G113" s="78">
        <f>G102</f>
        <v>0</v>
      </c>
      <c r="H113" s="78"/>
      <c r="I113" s="78">
        <f>I102</f>
        <v>0</v>
      </c>
      <c r="J113" s="78">
        <f>J75</f>
        <v>7451202.51</v>
      </c>
      <c r="K113" s="78">
        <f>K75</f>
        <v>7451202.51</v>
      </c>
      <c r="L113" s="78">
        <f>L102</f>
        <v>0</v>
      </c>
      <c r="M113" s="78">
        <f>M102</f>
        <v>0</v>
      </c>
      <c r="N113" s="78">
        <f>N102</f>
        <v>0</v>
      </c>
      <c r="O113" s="78">
        <v>0</v>
      </c>
      <c r="P113" s="78">
        <f>P102</f>
        <v>0</v>
      </c>
      <c r="Q113" s="78">
        <f>Q102</f>
        <v>0</v>
      </c>
      <c r="R113" s="78">
        <f>R102</f>
        <v>0</v>
      </c>
      <c r="S113" s="78">
        <v>0</v>
      </c>
    </row>
    <row r="114" spans="2:19" s="5" customFormat="1" ht="30.75" customHeight="1">
      <c r="B114" s="53" t="s">
        <v>23</v>
      </c>
      <c r="C114" s="54" t="s">
        <v>18</v>
      </c>
      <c r="D114" s="54">
        <v>0</v>
      </c>
      <c r="E114" s="54">
        <v>0</v>
      </c>
      <c r="F114" s="54">
        <v>0</v>
      </c>
      <c r="G114" s="54">
        <v>0</v>
      </c>
      <c r="H114" s="55"/>
      <c r="I114" s="54" t="s">
        <v>18</v>
      </c>
      <c r="J114" s="54">
        <v>0</v>
      </c>
      <c r="K114" s="54">
        <v>0</v>
      </c>
      <c r="L114" s="54">
        <v>0</v>
      </c>
      <c r="M114" s="54">
        <v>0</v>
      </c>
      <c r="N114" s="54">
        <v>0</v>
      </c>
      <c r="O114" s="54" t="s">
        <v>18</v>
      </c>
      <c r="P114" s="54">
        <v>0</v>
      </c>
      <c r="Q114" s="54">
        <v>0</v>
      </c>
      <c r="R114" s="54">
        <v>0</v>
      </c>
      <c r="S114" s="54">
        <v>0</v>
      </c>
    </row>
    <row r="115" spans="2:19" ht="23.25" customHeight="1">
      <c r="B115" s="28" t="s">
        <v>31</v>
      </c>
      <c r="C115" s="29"/>
      <c r="D115" s="29"/>
      <c r="E115" s="29"/>
      <c r="F115" s="29"/>
      <c r="G115" s="29"/>
      <c r="H115" s="30"/>
      <c r="I115" s="29"/>
      <c r="J115" s="29"/>
      <c r="K115" s="29"/>
      <c r="L115" s="29"/>
      <c r="M115" s="29"/>
      <c r="N115" s="30"/>
      <c r="O115" s="29"/>
      <c r="P115" s="29"/>
      <c r="Q115" s="29"/>
      <c r="R115" s="29"/>
      <c r="S115" s="29"/>
    </row>
    <row r="116" spans="2:19" ht="23.25" customHeight="1">
      <c r="B116" s="28" t="s">
        <v>32</v>
      </c>
      <c r="C116" s="29"/>
      <c r="D116" s="29"/>
      <c r="E116" s="29"/>
      <c r="F116" s="29"/>
      <c r="G116" s="29"/>
      <c r="H116" s="30"/>
      <c r="I116" s="29"/>
      <c r="J116" s="29"/>
      <c r="K116" s="29"/>
      <c r="L116" s="29"/>
      <c r="M116" s="29"/>
      <c r="N116" s="30"/>
      <c r="O116" s="29"/>
      <c r="P116" s="29"/>
      <c r="Q116" s="29"/>
      <c r="R116" s="29"/>
      <c r="S116" s="29"/>
    </row>
    <row r="117" spans="2:19" ht="23.25" customHeight="1">
      <c r="B117" s="56" t="s">
        <v>16</v>
      </c>
      <c r="C117" s="57">
        <v>0</v>
      </c>
      <c r="D117" s="57" t="s">
        <v>17</v>
      </c>
      <c r="E117" s="57"/>
      <c r="F117" s="57"/>
      <c r="G117" s="57"/>
      <c r="H117" s="58"/>
      <c r="I117" s="57">
        <v>0</v>
      </c>
      <c r="J117" s="57">
        <v>0</v>
      </c>
      <c r="K117" s="57">
        <v>0</v>
      </c>
      <c r="L117" s="59">
        <v>0</v>
      </c>
      <c r="M117" s="59">
        <v>0</v>
      </c>
      <c r="N117" s="60">
        <v>0</v>
      </c>
      <c r="O117" s="59">
        <v>0</v>
      </c>
      <c r="P117" s="59">
        <v>0</v>
      </c>
      <c r="Q117" s="59">
        <v>0</v>
      </c>
      <c r="R117" s="59">
        <v>0</v>
      </c>
      <c r="S117" s="59">
        <v>0</v>
      </c>
    </row>
    <row r="118" spans="2:19" ht="23.25" customHeight="1">
      <c r="B118" s="80" t="s">
        <v>35</v>
      </c>
      <c r="C118" s="32">
        <v>0</v>
      </c>
      <c r="D118" s="75">
        <v>0</v>
      </c>
      <c r="E118" s="32">
        <v>0</v>
      </c>
      <c r="F118" s="75">
        <f>C117+D118-E118</f>
        <v>0</v>
      </c>
      <c r="G118" s="75">
        <v>0</v>
      </c>
      <c r="H118" s="76"/>
      <c r="I118" s="75">
        <v>0</v>
      </c>
      <c r="J118" s="75">
        <v>0</v>
      </c>
      <c r="K118" s="75">
        <v>0</v>
      </c>
      <c r="L118" s="75">
        <v>0</v>
      </c>
      <c r="M118" s="75">
        <v>0</v>
      </c>
      <c r="N118" s="75">
        <v>0</v>
      </c>
      <c r="O118" s="75">
        <v>0</v>
      </c>
      <c r="P118" s="75">
        <v>0</v>
      </c>
      <c r="Q118" s="75">
        <v>0</v>
      </c>
      <c r="R118" s="75">
        <v>0</v>
      </c>
      <c r="S118" s="34">
        <v>0</v>
      </c>
    </row>
    <row r="119" spans="2:19" ht="23.25" customHeight="1">
      <c r="B119" s="80" t="s">
        <v>37</v>
      </c>
      <c r="C119" s="32">
        <v>0</v>
      </c>
      <c r="D119" s="75">
        <v>0</v>
      </c>
      <c r="E119" s="32">
        <v>0</v>
      </c>
      <c r="F119" s="75">
        <v>0</v>
      </c>
      <c r="G119" s="75">
        <v>0</v>
      </c>
      <c r="H119" s="76"/>
      <c r="I119" s="75">
        <v>0</v>
      </c>
      <c r="J119" s="75">
        <v>0</v>
      </c>
      <c r="K119" s="75">
        <v>0</v>
      </c>
      <c r="L119" s="75">
        <v>0</v>
      </c>
      <c r="M119" s="75">
        <v>0</v>
      </c>
      <c r="N119" s="75">
        <v>0</v>
      </c>
      <c r="O119" s="75">
        <v>0</v>
      </c>
      <c r="P119" s="75">
        <v>0</v>
      </c>
      <c r="Q119" s="75">
        <v>0</v>
      </c>
      <c r="R119" s="75">
        <v>0</v>
      </c>
      <c r="S119" s="34">
        <v>0</v>
      </c>
    </row>
    <row r="120" spans="2:19" ht="23.25" customHeight="1">
      <c r="B120" s="80" t="s">
        <v>38</v>
      </c>
      <c r="C120" s="32">
        <v>0</v>
      </c>
      <c r="D120" s="75">
        <v>0</v>
      </c>
      <c r="E120" s="32">
        <v>0</v>
      </c>
      <c r="F120" s="75">
        <v>0</v>
      </c>
      <c r="G120" s="75">
        <v>0</v>
      </c>
      <c r="H120" s="76"/>
      <c r="I120" s="75">
        <v>0</v>
      </c>
      <c r="J120" s="75">
        <v>0</v>
      </c>
      <c r="K120" s="75">
        <v>0</v>
      </c>
      <c r="L120" s="75">
        <v>0</v>
      </c>
      <c r="M120" s="75">
        <v>0</v>
      </c>
      <c r="N120" s="75">
        <v>0</v>
      </c>
      <c r="O120" s="75">
        <v>0</v>
      </c>
      <c r="P120" s="75">
        <v>0</v>
      </c>
      <c r="Q120" s="75">
        <v>0</v>
      </c>
      <c r="R120" s="75">
        <v>0</v>
      </c>
      <c r="S120" s="34">
        <v>0</v>
      </c>
    </row>
    <row r="121" spans="2:19" ht="23.25" customHeight="1">
      <c r="B121" s="53" t="s">
        <v>19</v>
      </c>
      <c r="C121" s="57">
        <v>0</v>
      </c>
      <c r="D121" s="57">
        <v>0</v>
      </c>
      <c r="E121" s="57">
        <v>0</v>
      </c>
      <c r="F121" s="57">
        <v>0</v>
      </c>
      <c r="G121" s="57">
        <v>0</v>
      </c>
      <c r="H121" s="61"/>
      <c r="I121" s="57">
        <v>0</v>
      </c>
      <c r="J121" s="57">
        <v>0</v>
      </c>
      <c r="K121" s="57">
        <v>0</v>
      </c>
      <c r="L121" s="57">
        <v>0</v>
      </c>
      <c r="M121" s="57">
        <v>0</v>
      </c>
      <c r="N121" s="60">
        <v>0</v>
      </c>
      <c r="O121" s="57">
        <v>0</v>
      </c>
      <c r="P121" s="57">
        <v>0</v>
      </c>
      <c r="Q121" s="57">
        <v>0</v>
      </c>
      <c r="R121" s="57">
        <v>0</v>
      </c>
      <c r="S121" s="57">
        <v>0</v>
      </c>
    </row>
    <row r="122" spans="2:19" ht="23.25" customHeight="1">
      <c r="B122" s="28" t="s">
        <v>33</v>
      </c>
      <c r="C122" s="46"/>
      <c r="D122" s="46"/>
      <c r="E122" s="29"/>
      <c r="F122" s="29"/>
      <c r="G122" s="29"/>
      <c r="H122" s="30"/>
      <c r="I122" s="29"/>
      <c r="J122" s="29"/>
      <c r="K122" s="29"/>
      <c r="L122" s="29"/>
      <c r="M122" s="29"/>
      <c r="N122" s="30"/>
      <c r="O122" s="29"/>
      <c r="P122" s="29"/>
      <c r="Q122" s="29"/>
      <c r="R122" s="29"/>
      <c r="S122" s="29"/>
    </row>
    <row r="123" spans="2:19" s="8" customFormat="1" ht="23.25" customHeight="1">
      <c r="B123" s="31" t="s">
        <v>16</v>
      </c>
      <c r="C123" s="31">
        <v>0</v>
      </c>
      <c r="D123" s="31"/>
      <c r="E123" s="31"/>
      <c r="F123" s="31">
        <v>0</v>
      </c>
      <c r="G123" s="31"/>
      <c r="H123" s="62"/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62">
        <v>0</v>
      </c>
      <c r="O123" s="31">
        <v>0</v>
      </c>
      <c r="P123" s="31">
        <v>0</v>
      </c>
      <c r="Q123" s="31">
        <v>0</v>
      </c>
      <c r="R123" s="31">
        <v>0</v>
      </c>
      <c r="S123" s="31">
        <v>0</v>
      </c>
    </row>
    <row r="124" spans="2:19" s="9" customFormat="1" ht="23.25" customHeight="1">
      <c r="B124" s="63" t="s">
        <v>21</v>
      </c>
      <c r="C124" s="64" t="s">
        <v>22</v>
      </c>
      <c r="D124" s="65">
        <v>0</v>
      </c>
      <c r="E124" s="65">
        <v>0</v>
      </c>
      <c r="F124" s="65">
        <v>0</v>
      </c>
      <c r="G124" s="65">
        <v>0</v>
      </c>
      <c r="H124" s="66"/>
      <c r="I124" s="64" t="s">
        <v>22</v>
      </c>
      <c r="J124" s="65">
        <v>0</v>
      </c>
      <c r="K124" s="65">
        <v>0</v>
      </c>
      <c r="L124" s="65">
        <v>0</v>
      </c>
      <c r="M124" s="65">
        <v>0</v>
      </c>
      <c r="N124" s="67">
        <v>0</v>
      </c>
      <c r="O124" s="64" t="s">
        <v>22</v>
      </c>
      <c r="P124" s="65">
        <v>0</v>
      </c>
      <c r="Q124" s="65">
        <v>0</v>
      </c>
      <c r="R124" s="65">
        <v>0</v>
      </c>
      <c r="S124" s="65">
        <v>0</v>
      </c>
    </row>
    <row r="125" spans="2:19" s="9" customFormat="1" ht="32.25" customHeight="1">
      <c r="B125" s="53" t="s">
        <v>23</v>
      </c>
      <c r="C125" s="54" t="s">
        <v>18</v>
      </c>
      <c r="D125" s="85">
        <v>0</v>
      </c>
      <c r="E125" s="85">
        <v>0</v>
      </c>
      <c r="F125" s="85">
        <v>0</v>
      </c>
      <c r="G125" s="85">
        <v>0</v>
      </c>
      <c r="H125" s="55"/>
      <c r="I125" s="54" t="s">
        <v>18</v>
      </c>
      <c r="J125" s="85">
        <v>0</v>
      </c>
      <c r="K125" s="85">
        <v>0</v>
      </c>
      <c r="L125" s="85">
        <v>0</v>
      </c>
      <c r="M125" s="85">
        <v>0</v>
      </c>
      <c r="N125" s="54">
        <v>0</v>
      </c>
      <c r="O125" s="54" t="s">
        <v>18</v>
      </c>
      <c r="P125" s="85">
        <v>0</v>
      </c>
      <c r="Q125" s="85">
        <v>0</v>
      </c>
      <c r="R125" s="85">
        <v>0</v>
      </c>
      <c r="S125" s="85">
        <v>0</v>
      </c>
    </row>
    <row r="126" spans="2:19" ht="27" customHeight="1">
      <c r="B126" s="28" t="s">
        <v>34</v>
      </c>
      <c r="C126" s="29"/>
      <c r="D126" s="29"/>
      <c r="E126" s="29"/>
      <c r="F126" s="29"/>
      <c r="G126" s="29"/>
      <c r="H126" s="30"/>
      <c r="I126" s="29"/>
      <c r="J126" s="29"/>
      <c r="K126" s="29"/>
      <c r="L126" s="29"/>
      <c r="M126" s="29"/>
      <c r="N126" s="30"/>
      <c r="O126" s="29"/>
      <c r="P126" s="29"/>
      <c r="Q126" s="29"/>
      <c r="R126" s="29"/>
      <c r="S126" s="29"/>
    </row>
    <row r="127" spans="2:19" s="7" customFormat="1" ht="27" customHeight="1">
      <c r="B127" s="31" t="s">
        <v>16</v>
      </c>
      <c r="C127" s="32">
        <f>C101+C123</f>
        <v>58000000</v>
      </c>
      <c r="D127" s="32"/>
      <c r="E127" s="32"/>
      <c r="F127" s="32"/>
      <c r="G127" s="32">
        <v>0</v>
      </c>
      <c r="H127" s="43"/>
      <c r="I127" s="32"/>
      <c r="J127" s="32">
        <v>0</v>
      </c>
      <c r="K127" s="32">
        <v>0</v>
      </c>
      <c r="L127" s="32">
        <v>0</v>
      </c>
      <c r="M127" s="32">
        <v>0</v>
      </c>
      <c r="N127" s="43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</row>
    <row r="128" spans="2:19" s="7" customFormat="1" ht="27" customHeight="1">
      <c r="B128" s="36" t="s">
        <v>35</v>
      </c>
      <c r="C128" s="32">
        <f>C127</f>
        <v>58000000</v>
      </c>
      <c r="D128" s="34">
        <f>D102</f>
        <v>0</v>
      </c>
      <c r="E128" s="34">
        <f>E102</f>
        <v>0</v>
      </c>
      <c r="F128" s="32">
        <f>C128+D128-E128</f>
        <v>58000000</v>
      </c>
      <c r="G128" s="34">
        <f aca="true" t="shared" si="2" ref="G128:S128">G124</f>
        <v>0</v>
      </c>
      <c r="H128" s="77"/>
      <c r="I128" s="34"/>
      <c r="J128" s="34">
        <f>J64</f>
        <v>0</v>
      </c>
      <c r="K128" s="34">
        <f>K64</f>
        <v>0</v>
      </c>
      <c r="L128" s="34">
        <f t="shared" si="2"/>
        <v>0</v>
      </c>
      <c r="M128" s="34">
        <f t="shared" si="2"/>
        <v>0</v>
      </c>
      <c r="N128" s="34">
        <f t="shared" si="2"/>
        <v>0</v>
      </c>
      <c r="O128" s="34" t="str">
        <f t="shared" si="2"/>
        <v>Х</v>
      </c>
      <c r="P128" s="34">
        <f t="shared" si="2"/>
        <v>0</v>
      </c>
      <c r="Q128" s="34">
        <f t="shared" si="2"/>
        <v>0</v>
      </c>
      <c r="R128" s="34">
        <f t="shared" si="2"/>
        <v>0</v>
      </c>
      <c r="S128" s="34">
        <f t="shared" si="2"/>
        <v>0</v>
      </c>
    </row>
    <row r="129" spans="2:19" s="7" customFormat="1" ht="27" customHeight="1">
      <c r="B129" s="36" t="s">
        <v>37</v>
      </c>
      <c r="C129" s="32">
        <v>58000000</v>
      </c>
      <c r="D129" s="34">
        <v>0</v>
      </c>
      <c r="E129" s="34">
        <v>0</v>
      </c>
      <c r="F129" s="32">
        <v>58000000</v>
      </c>
      <c r="G129" s="34">
        <v>0</v>
      </c>
      <c r="H129" s="77"/>
      <c r="I129" s="34">
        <v>0</v>
      </c>
      <c r="J129" s="34">
        <v>693349.73</v>
      </c>
      <c r="K129" s="34">
        <v>693349.73</v>
      </c>
      <c r="L129" s="34">
        <v>0</v>
      </c>
      <c r="M129" s="34">
        <v>0</v>
      </c>
      <c r="N129" s="34">
        <v>0</v>
      </c>
      <c r="O129" s="34" t="s">
        <v>18</v>
      </c>
      <c r="P129" s="34">
        <v>0</v>
      </c>
      <c r="Q129" s="34">
        <v>0</v>
      </c>
      <c r="R129" s="34">
        <v>0</v>
      </c>
      <c r="S129" s="34">
        <v>0</v>
      </c>
    </row>
    <row r="130" spans="2:19" s="7" customFormat="1" ht="27" customHeight="1">
      <c r="B130" s="36" t="s">
        <v>38</v>
      </c>
      <c r="C130" s="32">
        <v>58000000</v>
      </c>
      <c r="D130" s="34">
        <v>0</v>
      </c>
      <c r="E130" s="34">
        <v>0</v>
      </c>
      <c r="F130" s="32">
        <v>58000000</v>
      </c>
      <c r="G130" s="34">
        <v>0</v>
      </c>
      <c r="H130" s="77"/>
      <c r="I130" s="34">
        <v>0</v>
      </c>
      <c r="J130" s="34">
        <v>648617.48</v>
      </c>
      <c r="K130" s="34">
        <v>648617.48</v>
      </c>
      <c r="L130" s="34">
        <v>0</v>
      </c>
      <c r="M130" s="34">
        <v>0</v>
      </c>
      <c r="N130" s="34">
        <v>0</v>
      </c>
      <c r="O130" s="34" t="s">
        <v>18</v>
      </c>
      <c r="P130" s="34">
        <v>0</v>
      </c>
      <c r="Q130" s="34">
        <v>0</v>
      </c>
      <c r="R130" s="34">
        <v>0</v>
      </c>
      <c r="S130" s="34">
        <v>0</v>
      </c>
    </row>
    <row r="131" spans="2:20" s="7" customFormat="1" ht="27" customHeight="1">
      <c r="B131" s="36" t="s">
        <v>43</v>
      </c>
      <c r="C131" s="32">
        <v>58000000</v>
      </c>
      <c r="D131" s="34">
        <v>0</v>
      </c>
      <c r="E131" s="34">
        <v>0</v>
      </c>
      <c r="F131" s="32">
        <v>58000000</v>
      </c>
      <c r="G131" s="34">
        <v>0</v>
      </c>
      <c r="H131" s="77"/>
      <c r="I131" s="34">
        <v>0</v>
      </c>
      <c r="J131" s="34">
        <v>693349.73</v>
      </c>
      <c r="K131" s="34">
        <v>693349.73</v>
      </c>
      <c r="L131" s="34">
        <v>0</v>
      </c>
      <c r="M131" s="34">
        <v>0</v>
      </c>
      <c r="N131" s="34">
        <v>0</v>
      </c>
      <c r="O131" s="34" t="s">
        <v>18</v>
      </c>
      <c r="P131" s="34">
        <v>0</v>
      </c>
      <c r="Q131" s="34">
        <v>0</v>
      </c>
      <c r="R131" s="34">
        <v>0</v>
      </c>
      <c r="S131" s="34">
        <v>0</v>
      </c>
      <c r="T131" s="91">
        <v>0</v>
      </c>
    </row>
    <row r="132" spans="2:20" s="7" customFormat="1" ht="27" customHeight="1">
      <c r="B132" s="36" t="s">
        <v>44</v>
      </c>
      <c r="C132" s="32">
        <v>58000000</v>
      </c>
      <c r="D132" s="34">
        <v>0</v>
      </c>
      <c r="E132" s="34">
        <v>0</v>
      </c>
      <c r="F132" s="32">
        <v>58000000</v>
      </c>
      <c r="G132" s="34">
        <v>0</v>
      </c>
      <c r="H132" s="77"/>
      <c r="I132" s="34">
        <v>0</v>
      </c>
      <c r="J132" s="34">
        <v>670983.61</v>
      </c>
      <c r="K132" s="34">
        <v>670983.61</v>
      </c>
      <c r="L132" s="34">
        <v>0</v>
      </c>
      <c r="M132" s="34">
        <v>0</v>
      </c>
      <c r="N132" s="34">
        <v>0</v>
      </c>
      <c r="O132" s="34" t="s">
        <v>18</v>
      </c>
      <c r="P132" s="34">
        <v>0</v>
      </c>
      <c r="Q132" s="34">
        <v>0</v>
      </c>
      <c r="R132" s="34">
        <v>0</v>
      </c>
      <c r="S132" s="34">
        <v>0</v>
      </c>
      <c r="T132" s="92">
        <v>0</v>
      </c>
    </row>
    <row r="133" spans="2:20" s="7" customFormat="1" ht="27" customHeight="1">
      <c r="B133" s="36" t="s">
        <v>46</v>
      </c>
      <c r="C133" s="32">
        <v>58000000</v>
      </c>
      <c r="D133" s="34">
        <v>20000000</v>
      </c>
      <c r="E133" s="34">
        <v>15000000</v>
      </c>
      <c r="F133" s="32">
        <v>63000000</v>
      </c>
      <c r="G133" s="34">
        <v>0</v>
      </c>
      <c r="H133" s="77"/>
      <c r="I133" s="34">
        <v>0</v>
      </c>
      <c r="J133" s="34">
        <v>693349.73</v>
      </c>
      <c r="K133" s="34">
        <v>693349.73</v>
      </c>
      <c r="L133" s="34">
        <v>0</v>
      </c>
      <c r="M133" s="34">
        <v>0</v>
      </c>
      <c r="N133" s="34">
        <v>0</v>
      </c>
      <c r="O133" s="34" t="s">
        <v>18</v>
      </c>
      <c r="P133" s="34">
        <v>0</v>
      </c>
      <c r="Q133" s="34">
        <v>0</v>
      </c>
      <c r="R133" s="34">
        <v>0</v>
      </c>
      <c r="S133" s="34">
        <v>0</v>
      </c>
      <c r="T133" s="92"/>
    </row>
    <row r="134" spans="2:20" s="7" customFormat="1" ht="27" customHeight="1">
      <c r="B134" s="36" t="s">
        <v>50</v>
      </c>
      <c r="C134" s="32">
        <v>63000000</v>
      </c>
      <c r="D134" s="34">
        <v>10000000</v>
      </c>
      <c r="E134" s="34">
        <v>7000000</v>
      </c>
      <c r="F134" s="32">
        <v>66000000</v>
      </c>
      <c r="G134" s="34">
        <v>0</v>
      </c>
      <c r="H134" s="77"/>
      <c r="I134" s="34">
        <v>0</v>
      </c>
      <c r="J134" s="34">
        <v>749301.8</v>
      </c>
      <c r="K134" s="34">
        <v>749301.8</v>
      </c>
      <c r="L134" s="34">
        <v>0</v>
      </c>
      <c r="M134" s="34">
        <v>0</v>
      </c>
      <c r="N134" s="34">
        <v>0</v>
      </c>
      <c r="O134" s="34" t="s">
        <v>18</v>
      </c>
      <c r="P134" s="34">
        <v>0</v>
      </c>
      <c r="Q134" s="34">
        <v>0</v>
      </c>
      <c r="R134" s="34">
        <v>0</v>
      </c>
      <c r="S134" s="34">
        <v>0</v>
      </c>
      <c r="T134" s="92">
        <v>0</v>
      </c>
    </row>
    <row r="135" spans="2:20" s="7" customFormat="1" ht="27" customHeight="1">
      <c r="B135" s="36" t="s">
        <v>51</v>
      </c>
      <c r="C135" s="32">
        <v>66000000</v>
      </c>
      <c r="D135" s="34">
        <v>0</v>
      </c>
      <c r="E135" s="34">
        <v>0</v>
      </c>
      <c r="F135" s="32">
        <v>66000000</v>
      </c>
      <c r="G135" s="34">
        <v>0</v>
      </c>
      <c r="H135" s="77"/>
      <c r="I135" s="34">
        <v>0</v>
      </c>
      <c r="J135" s="34">
        <v>714355.24</v>
      </c>
      <c r="K135" s="34">
        <v>714355.24</v>
      </c>
      <c r="L135" s="34">
        <v>0</v>
      </c>
      <c r="M135" s="34">
        <v>0</v>
      </c>
      <c r="N135" s="34">
        <v>0</v>
      </c>
      <c r="O135" s="34" t="s">
        <v>18</v>
      </c>
      <c r="P135" s="34">
        <v>0</v>
      </c>
      <c r="Q135" s="34">
        <v>0</v>
      </c>
      <c r="R135" s="34">
        <v>0</v>
      </c>
      <c r="S135" s="34">
        <v>0</v>
      </c>
      <c r="T135" s="92"/>
    </row>
    <row r="136" spans="2:20" s="7" customFormat="1" ht="27" customHeight="1">
      <c r="B136" s="36" t="s">
        <v>52</v>
      </c>
      <c r="C136" s="32">
        <v>66000000</v>
      </c>
      <c r="D136" s="34">
        <v>0</v>
      </c>
      <c r="E136" s="34">
        <v>0</v>
      </c>
      <c r="F136" s="32">
        <v>66000000</v>
      </c>
      <c r="G136" s="34">
        <v>0</v>
      </c>
      <c r="H136" s="77"/>
      <c r="I136" s="34">
        <v>0</v>
      </c>
      <c r="J136" s="34">
        <v>740329.97</v>
      </c>
      <c r="K136" s="34">
        <v>740329.97</v>
      </c>
      <c r="L136" s="34">
        <v>0</v>
      </c>
      <c r="M136" s="34">
        <v>0</v>
      </c>
      <c r="N136" s="34">
        <v>0</v>
      </c>
      <c r="O136" s="34" t="s">
        <v>18</v>
      </c>
      <c r="P136" s="34">
        <v>0</v>
      </c>
      <c r="Q136" s="34">
        <v>0</v>
      </c>
      <c r="R136" s="34">
        <v>0</v>
      </c>
      <c r="S136" s="34">
        <v>0</v>
      </c>
      <c r="T136" s="92"/>
    </row>
    <row r="137" spans="2:20" s="7" customFormat="1" ht="27" customHeight="1">
      <c r="B137" s="36" t="s">
        <v>53</v>
      </c>
      <c r="C137" s="32">
        <v>66000000</v>
      </c>
      <c r="D137" s="34">
        <v>0</v>
      </c>
      <c r="E137" s="34">
        <v>0</v>
      </c>
      <c r="F137" s="32">
        <v>66000000</v>
      </c>
      <c r="G137" s="34">
        <v>0</v>
      </c>
      <c r="H137" s="77"/>
      <c r="I137" s="34">
        <v>0</v>
      </c>
      <c r="J137" s="34">
        <v>716448.36</v>
      </c>
      <c r="K137" s="34">
        <v>716448.36</v>
      </c>
      <c r="L137" s="34">
        <v>0</v>
      </c>
      <c r="M137" s="34">
        <v>0</v>
      </c>
      <c r="N137" s="34">
        <v>0</v>
      </c>
      <c r="O137" s="34" t="s">
        <v>18</v>
      </c>
      <c r="P137" s="34">
        <v>0</v>
      </c>
      <c r="Q137" s="34">
        <v>0</v>
      </c>
      <c r="R137" s="34">
        <v>0</v>
      </c>
      <c r="S137" s="34">
        <v>0</v>
      </c>
      <c r="T137" s="92"/>
    </row>
    <row r="138" spans="2:20" s="7" customFormat="1" ht="27" customHeight="1">
      <c r="B138" s="36" t="s">
        <v>56</v>
      </c>
      <c r="C138" s="32">
        <v>66000000</v>
      </c>
      <c r="D138" s="34">
        <v>36000000</v>
      </c>
      <c r="E138" s="34">
        <v>36000000</v>
      </c>
      <c r="F138" s="32">
        <v>66000000</v>
      </c>
      <c r="G138" s="34">
        <v>0</v>
      </c>
      <c r="H138" s="77"/>
      <c r="I138" s="34">
        <v>0</v>
      </c>
      <c r="J138" s="34">
        <v>1131116.86</v>
      </c>
      <c r="K138" s="34">
        <v>1131116.86</v>
      </c>
      <c r="L138" s="34">
        <v>0</v>
      </c>
      <c r="M138" s="34">
        <v>0</v>
      </c>
      <c r="N138" s="34">
        <v>0</v>
      </c>
      <c r="O138" s="34" t="s">
        <v>18</v>
      </c>
      <c r="P138" s="34">
        <v>0</v>
      </c>
      <c r="Q138" s="34">
        <v>0</v>
      </c>
      <c r="R138" s="34">
        <v>0</v>
      </c>
      <c r="S138" s="34">
        <v>0</v>
      </c>
      <c r="T138" s="92">
        <v>0</v>
      </c>
    </row>
    <row r="139" spans="2:19" s="7" customFormat="1" ht="27" customHeight="1">
      <c r="B139" s="44" t="s">
        <v>19</v>
      </c>
      <c r="C139" s="32" t="s">
        <v>18</v>
      </c>
      <c r="D139" s="32">
        <f>D113</f>
        <v>66000000</v>
      </c>
      <c r="E139" s="32">
        <f>E113</f>
        <v>58000000</v>
      </c>
      <c r="F139" s="32">
        <f>F113</f>
        <v>66000000</v>
      </c>
      <c r="G139" s="32">
        <f>G128</f>
        <v>0</v>
      </c>
      <c r="H139" s="32"/>
      <c r="I139" s="32">
        <f>I128</f>
        <v>0</v>
      </c>
      <c r="J139" s="78">
        <f>J75</f>
        <v>7451202.51</v>
      </c>
      <c r="K139" s="78">
        <f>K75</f>
        <v>7451202.51</v>
      </c>
      <c r="L139" s="32">
        <f aca="true" t="shared" si="3" ref="L139:S139">L128</f>
        <v>0</v>
      </c>
      <c r="M139" s="32">
        <f t="shared" si="3"/>
        <v>0</v>
      </c>
      <c r="N139" s="32">
        <f t="shared" si="3"/>
        <v>0</v>
      </c>
      <c r="O139" s="32" t="str">
        <f t="shared" si="3"/>
        <v>Х</v>
      </c>
      <c r="P139" s="32">
        <f t="shared" si="3"/>
        <v>0</v>
      </c>
      <c r="Q139" s="32">
        <f t="shared" si="3"/>
        <v>0</v>
      </c>
      <c r="R139" s="32">
        <f t="shared" si="3"/>
        <v>0</v>
      </c>
      <c r="S139" s="32">
        <f t="shared" si="3"/>
        <v>0</v>
      </c>
    </row>
    <row r="140" spans="2:19" s="10" customFormat="1" ht="30" customHeight="1">
      <c r="B140" s="53" t="s">
        <v>23</v>
      </c>
      <c r="C140" s="54" t="s">
        <v>18</v>
      </c>
      <c r="D140" s="54">
        <v>0</v>
      </c>
      <c r="E140" s="54">
        <v>0</v>
      </c>
      <c r="F140" s="54">
        <v>0</v>
      </c>
      <c r="G140" s="54">
        <v>0</v>
      </c>
      <c r="H140" s="55"/>
      <c r="I140" s="54" t="s">
        <v>18</v>
      </c>
      <c r="J140" s="54">
        <v>0</v>
      </c>
      <c r="K140" s="54">
        <v>0</v>
      </c>
      <c r="L140" s="54">
        <v>0</v>
      </c>
      <c r="M140" s="54">
        <v>0</v>
      </c>
      <c r="N140" s="54">
        <v>0</v>
      </c>
      <c r="O140" s="54" t="s">
        <v>18</v>
      </c>
      <c r="P140" s="54">
        <v>0</v>
      </c>
      <c r="Q140" s="54">
        <v>0</v>
      </c>
      <c r="R140" s="54">
        <v>0</v>
      </c>
      <c r="S140" s="54">
        <v>0</v>
      </c>
    </row>
    <row r="141" spans="2:19" s="10" customFormat="1" ht="23.25" customHeight="1">
      <c r="B141" s="68"/>
      <c r="C141" s="69"/>
      <c r="D141" s="69"/>
      <c r="E141" s="69"/>
      <c r="F141" s="70"/>
      <c r="G141" s="69"/>
      <c r="H141" s="69"/>
      <c r="I141" s="69"/>
      <c r="J141" s="69"/>
      <c r="K141" s="69"/>
      <c r="L141" s="69"/>
      <c r="M141" s="69"/>
      <c r="N141" s="71"/>
      <c r="O141" s="69"/>
      <c r="P141" s="69"/>
      <c r="Q141" s="69"/>
      <c r="R141" s="69"/>
      <c r="S141" s="69"/>
    </row>
    <row r="142" spans="2:19" s="9" customFormat="1" ht="13.5" customHeight="1">
      <c r="B142" s="86" t="s">
        <v>39</v>
      </c>
      <c r="C142" s="72"/>
      <c r="D142" s="97" t="s">
        <v>40</v>
      </c>
      <c r="E142" s="97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3"/>
    </row>
    <row r="143" spans="2:19" s="9" customFormat="1" ht="18" customHeight="1">
      <c r="B143" s="99" t="s">
        <v>41</v>
      </c>
      <c r="C143" s="99"/>
      <c r="D143" s="99"/>
      <c r="E143" s="99"/>
      <c r="F143" s="99"/>
      <c r="G143" s="99"/>
      <c r="H143" s="99"/>
      <c r="I143" s="99"/>
      <c r="J143" s="73"/>
      <c r="K143" s="73"/>
      <c r="L143" s="73"/>
      <c r="M143" s="73"/>
      <c r="N143" s="74"/>
      <c r="O143" s="73"/>
      <c r="P143" s="73"/>
      <c r="Q143" s="73"/>
      <c r="R143" s="73"/>
      <c r="S143" s="73"/>
    </row>
    <row r="144" spans="2:19" s="4" customFormat="1" ht="45.75" customHeight="1"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</row>
    <row r="145" spans="8:14" s="4" customFormat="1" ht="23.25" customHeight="1">
      <c r="H145" s="2"/>
      <c r="N145" s="1"/>
    </row>
    <row r="146" spans="8:14" s="4" customFormat="1" ht="23.25" customHeight="1">
      <c r="H146" s="2"/>
      <c r="N146" s="1"/>
    </row>
    <row r="147" spans="8:14" s="4" customFormat="1" ht="23.25" customHeight="1">
      <c r="H147" s="2"/>
      <c r="N147" s="1"/>
    </row>
    <row r="148" spans="8:14" s="4" customFormat="1" ht="23.25" customHeight="1">
      <c r="H148" s="2"/>
      <c r="N148" s="1"/>
    </row>
    <row r="149" ht="23.25" customHeight="1"/>
    <row r="150" ht="23.25" customHeight="1"/>
    <row r="151" ht="23.25" customHeight="1"/>
    <row r="152" ht="409.5" customHeight="1" hidden="1"/>
    <row r="153" ht="11.25" customHeight="1"/>
    <row r="154" ht="12.75" customHeight="1"/>
    <row r="155" spans="2:19" ht="12.75" customHeight="1">
      <c r="B155" s="11"/>
      <c r="C155" s="11"/>
      <c r="D155" s="11"/>
      <c r="E155" s="11"/>
      <c r="F155" s="11"/>
      <c r="G155" s="11"/>
      <c r="H155" s="12"/>
      <c r="I155" s="11"/>
      <c r="J155" s="11"/>
      <c r="K155" s="11"/>
      <c r="L155" s="11"/>
      <c r="M155" s="11"/>
      <c r="N155" s="13"/>
      <c r="O155" s="11"/>
      <c r="P155" s="11"/>
      <c r="Q155" s="11"/>
      <c r="R155" s="11"/>
      <c r="S155" s="11"/>
    </row>
    <row r="156" spans="2:19" ht="12.75" customHeight="1">
      <c r="B156" s="11"/>
      <c r="C156" s="12"/>
      <c r="D156" s="11"/>
      <c r="E156" s="11"/>
      <c r="F156" s="11"/>
      <c r="G156" s="11"/>
      <c r="H156" s="12"/>
      <c r="I156" s="11"/>
      <c r="J156" s="11"/>
      <c r="K156" s="11"/>
      <c r="L156" s="11"/>
      <c r="M156" s="11"/>
      <c r="N156" s="13"/>
      <c r="O156" s="11"/>
      <c r="P156" s="11"/>
      <c r="Q156" s="11"/>
      <c r="R156" s="11"/>
      <c r="S156" s="11"/>
    </row>
  </sheetData>
  <sheetProtection/>
  <mergeCells count="10">
    <mergeCell ref="H1:M1"/>
    <mergeCell ref="H4:M4"/>
    <mergeCell ref="J3:K3"/>
    <mergeCell ref="H2:M2"/>
    <mergeCell ref="D142:E142"/>
    <mergeCell ref="B144:S144"/>
    <mergeCell ref="B143:I143"/>
    <mergeCell ref="C4:G4"/>
    <mergeCell ref="B4:B5"/>
    <mergeCell ref="B7:E7"/>
  </mergeCells>
  <printOptions/>
  <pageMargins left="0.03937007874015748" right="0.03937007874015748" top="0.3937007874015748" bottom="0.1968503937007874" header="0.5118110236220472" footer="0.3937007874015748"/>
  <pageSetup fitToHeight="4" fitToWidth="1" horizontalDpi="600" verticalDpi="600" orientation="landscape" paperSize="9" scale="56" r:id="rId1"/>
  <rowBreaks count="1" manualBreakCount="1">
    <brk id="89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2016-11-29T08:40:16Z</cp:lastPrinted>
  <dcterms:created xsi:type="dcterms:W3CDTF">2010-10-04T10:20:09Z</dcterms:created>
  <dcterms:modified xsi:type="dcterms:W3CDTF">2016-11-30T07:30:32Z</dcterms:modified>
  <cp:category/>
  <cp:version/>
  <cp:contentType/>
  <cp:contentStatus/>
</cp:coreProperties>
</file>